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99"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'Comentario'!$A$1:$G$88</definedName>
    <definedName name="_xlnm.Print_Area" localSheetId="2">'Índice'!$A$1:$C$33</definedName>
    <definedName name="_xlnm.Print_Area" localSheetId="0">'Portada'!$A$1:$I$54</definedName>
    <definedName name="_xlnm.Print_Area" localSheetId="4">'precio mayorista'!$A$1:$F$44</definedName>
    <definedName name="_xlnm.Print_Area" localSheetId="6">'precio minorista'!$A$1:$I$42</definedName>
    <definedName name="_xlnm.Print_Area" localSheetId="10">'prod región'!$A$1:$J$43</definedName>
    <definedName name="_xlnm.Print_Area" localSheetId="11">'rend región'!$A$1:$J$42</definedName>
    <definedName name="_xlnm.Print_Area" localSheetId="9">'sup región'!$A$1:$J$43</definedName>
    <definedName name="_xlnm.Print_Area" localSheetId="8">'sup, prod y rend'!$A$1:$F$44</definedName>
    <definedName name="TDclase">'[1]TD clase'!$A$5:$G$6</definedName>
  </definedNames>
  <calcPr fullCalcOnLoad="1"/>
</workbook>
</file>

<file path=xl/sharedStrings.xml><?xml version="1.0" encoding="utf-8"?>
<sst xmlns="http://schemas.openxmlformats.org/spreadsheetml/2006/main" count="518" uniqueCount="188">
  <si>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</si>
  <si>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</si>
  <si>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</si>
  <si>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</si>
  <si>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</si>
  <si>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</si>
  <si>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</si>
  <si>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</si>
  <si>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</si>
  <si>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</si>
  <si>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</si>
  <si>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</si>
  <si>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</si>
  <si>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</si>
  <si>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</si>
  <si>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</si>
  <si>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</si>
  <si>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</si>
  <si>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</si>
  <si>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</si>
  <si>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</si>
  <si>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</si>
  <si>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r>
      <t>1</t>
    </r>
    <r>
      <rPr>
        <sz val="8"/>
        <rFont val="Arial"/>
        <family val="2"/>
      </rPr>
      <t xml:space="preserve"> No incluye regiones I, II, III, XI y XII. </t>
    </r>
  </si>
  <si>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</si>
  <si>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</si>
  <si>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</si>
  <si>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</si>
  <si>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</si>
  <si>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</si>
  <si>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</si>
  <si>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</si>
  <si>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</si>
  <si>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</si>
  <si>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</si>
  <si>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</si>
  <si>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</si>
  <si>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</si>
  <si>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r>
      <t xml:space="preserve">1 </t>
    </r>
    <r>
      <rPr>
        <b/>
        <sz val="8"/>
        <rFont val="Arial"/>
        <family val="2"/>
      </rPr>
      <t xml:space="preserve"> </t>
    </r>
    <r>
      <rPr>
        <sz val="8"/>
        <rFont val="Arial"/>
        <family val="2"/>
      </rPr>
      <t xml:space="preserve">no incluye regiones I, II, III, XI y XII. </t>
    </r>
  </si>
  <si>
    <t>(toneladas)</t>
  </si>
  <si>
    <r>
      <t>Producción regional de papa entre las regiones de Coquimbo y Los Lagos</t>
    </r>
    <r>
      <rPr>
        <b/>
        <vertAlign val="superscript"/>
        <sz val="10"/>
        <rFont val="Arial"/>
        <family val="2"/>
      </rPr>
      <t>1</t>
    </r>
  </si>
  <si>
    <t>(ton/ha)</t>
  </si>
  <si>
    <r>
      <t>Rendimiento regional de papa entre las regiones de Coquimbo y Los Lagos</t>
    </r>
    <r>
      <rPr>
        <b/>
        <vertAlign val="superscript"/>
        <sz val="10"/>
        <rFont val="Arial"/>
        <family val="2"/>
      </rPr>
      <t>1</t>
    </r>
  </si>
  <si>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</si>
  <si>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</si>
  <si>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</si>
  <si>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</si>
  <si>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</si>
  <si>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</si>
  <si>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</si>
  <si>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</si>
  <si>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</si>
  <si>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</si>
  <si>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</si>
  <si>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</si>
  <si>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</si>
  <si>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</si>
  <si>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</si>
  <si>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</si>
  <si>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</si>
  <si>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</si>
  <si>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</si>
  <si>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</si>
  <si>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</si>
  <si>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</si>
  <si>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</si>
  <si>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</si>
  <si>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</si>
  <si>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</si>
  <si>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</si>
  <si>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</si>
  <si>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</si>
  <si>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</si>
  <si>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</si>
  <si>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</si>
  <si>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</si>
  <si>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</si>
  <si>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</si>
  <si>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</si>
  <si>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</si>
  <si>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</si>
  <si>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Cardinal</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</si>
  <si>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</si>
  <si>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</si>
  <si>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</si>
  <si>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</si>
  <si>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</si>
  <si>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</si>
  <si>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</si>
  <si>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</si>
  <si>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</si>
  <si>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</si>
  <si>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</si>
  <si>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</si>
  <si>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</si>
  <si>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</si>
  <si>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</si>
  <si>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</si>
  <si>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</si>
  <si>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</si>
  <si>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</si>
  <si>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</si>
  <si>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</si>
  <si>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</si>
  <si>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</si>
  <si>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</si>
  <si>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</si>
  <si>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</si>
  <si>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</si>
  <si>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</si>
  <si>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</si>
  <si>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</si>
  <si>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</si>
  <si>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</si>
  <si>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</si>
  <si>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</si>
  <si>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</si>
  <si>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</si>
  <si>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</si>
  <si>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</si>
  <si>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</si>
  <si>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</si>
  <si>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</si>
  <si>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</si>
  <si>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</si>
  <si>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</si>
  <si>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</si>
  <si>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</si>
  <si>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</si>
  <si>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</si>
  <si>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</si>
  <si>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</si>
  <si>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</si>
  <si>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</si>
  <si>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</si>
  <si>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</si>
  <si>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</si>
  <si>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</si>
  <si>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</si>
  <si>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</si>
  <si>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</si>
  <si>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</si>
  <si>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</si>
  <si>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</si>
  <si>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</si>
  <si>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</si>
  <si>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</si>
  <si>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</si>
  <si>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</si>
  <si>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</si>
  <si>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</si>
  <si>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</si>
  <si>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</si>
  <si>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</si>
  <si>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</si>
  <si>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</si>
  <si>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</si>
  <si>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</si>
  <si>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</si>
  <si>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Yagana</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</si>
  <si>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</si>
  <si>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</si>
  <si>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</si>
  <si>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</si>
  <si>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</si>
  <si>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</si>
  <si>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</si>
  <si>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</si>
  <si>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</si>
  <si>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</si>
  <si>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</si>
  <si>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</si>
  <si>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</si>
  <si>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</si>
  <si>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</si>
  <si>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</si>
  <si>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</si>
  <si>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Origen o destino no precisado</t>
  </si>
  <si>
    <t>2011/12</t>
  </si>
  <si>
    <t xml:space="preserve">--   </t>
  </si>
  <si>
    <t>Nueva Zelanda</t>
  </si>
  <si>
    <t>Superficie cultivada con papa 2011/12</t>
  </si>
  <si>
    <t>Producción y rendimiento de papa 2011/12</t>
  </si>
  <si>
    <t>Julio 2012</t>
  </si>
  <si>
    <t>Nota: la producción corresponde a las de las regiones de Coquimbo a Los Lagos</t>
  </si>
  <si>
    <t>ene-jun 2011</t>
  </si>
  <si>
    <t>ene-jun 2012</t>
  </si>
  <si>
    <t>Promedio ene-jun</t>
  </si>
  <si>
    <t>Variación quincenal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</si>
</sst>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9" formatCode="_-* #,##0.00\ _€_-;\-* #,##0.00\ _€_-;_-* &quot;-&quot;??\ _€_-;_-@_-"/>
    <numFmt numFmtId="181" formatCode="_(* #,##0_);_(* \(#,##0\);_(* &quot;-&quot;_);_(@_)"/>
    <numFmt numFmtId="183" formatCode="0.0"/>
    <numFmt numFmtId="200" formatCode="#,##0.0"/>
    <numFmt numFmtId="214" formatCode="_(* #,##0.00_);_(* \(#,##0.00\);_(* &quot;-&quot;??_);_(@_)"/>
    <numFmt numFmtId="215" formatCode="_(* #,##0_);_(* \(#,##0\);_(* &quot;-&quot;??_);_(@_)"/>
    <numFmt numFmtId="216" formatCode="_(* #,##0.0_);_(* \(#,##0.0\);_(* &quot;-&quot;_);_(@_)"/>
    <numFmt numFmtId="217" formatCode="dd/mm/yy;@"/>
    <numFmt numFmtId="219" formatCode="#,##0.0\ \ \ "/>
    <numFmt numFmtId="220" formatCode="#,##0\ \ \ "/>
    <numFmt numFmtId="222" formatCode="#,##0.0000"/>
    <numFmt numFmtId="228" formatCode="_(* #,##0.0000_);_(* \(#,##0.0000\);_(* &quot;-&quot;_);_(@_)"/>
  </numFmts>
  <fonts count="97">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8"/>
      <name val="Arial"/>
      <family val="2"/>
    </font>
    <font>
      <b/>
      <vertAlign val="superscript"/>
      <sz val="10"/>
      <name val="Arial"/>
      <family val="2"/>
    </font>
    <font>
      <b/>
      <sz val="8"/>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b/>
      <sz val="12"/>
      <color indexed="63"/>
      <name val="Arial"/>
      <family val="2"/>
    </font>
    <font>
      <sz val="20"/>
      <color indexed="30"/>
      <name val="Arial"/>
      <family val="2"/>
    </font>
    <font>
      <sz val="12"/>
      <color indexed="8"/>
      <name val="Verdana"/>
      <family val="2"/>
    </font>
    <font>
      <sz val="10"/>
      <color indexed="55"/>
      <name val="Arial"/>
      <family val="2"/>
    </font>
    <font>
      <i/>
      <sz val="11"/>
      <color indexed="8"/>
      <name val="Calibri"/>
      <family val="0"/>
    </font>
    <font>
      <sz val="9"/>
      <color indexed="8"/>
      <name val="Arial"/>
      <family val="0"/>
    </font>
    <font>
      <b/>
      <sz val="9"/>
      <color indexed="8"/>
      <name val="Arial"/>
      <family val="0"/>
    </font>
    <font>
      <sz val="8.25"/>
      <color indexed="8"/>
      <name val="Arial"/>
      <family val="0"/>
    </font>
    <font>
      <sz val="10"/>
      <color indexed="8"/>
      <name val="Calibri"/>
      <family val="0"/>
    </font>
    <font>
      <sz val="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0"/>
      <color theme="0" tint="-0.3499799966812134"/>
      <name val="Arial"/>
      <family val="2"/>
    </font>
    <font>
      <b/>
      <sz val="12"/>
      <color rgb="FF333333"/>
      <name val="Arial"/>
      <family val="2"/>
    </font>
    <font>
      <sz val="20"/>
      <color rgb="FF0066CC"/>
      <name val="Arial"/>
      <family val="2"/>
    </font>
    <font>
      <sz val="12"/>
      <color theme="1"/>
      <name val="Verdana"/>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theme="0" tint="-0.499969989061355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color indexed="8"/>
      </top>
      <bottom/>
    </border>
    <border>
      <left/>
      <right style="thin"/>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1"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216">
    <xf numFmtId="0" fontId="0" fillId="0" borderId="0" xfId="0" applyFont="1" applyAlignment="1">
      <alignment/>
    </xf>
    <xf numFmtId="0" fontId="83" fillId="0" borderId="0" xfId="0" applyFont="1" applyAlignment="1">
      <alignment/>
    </xf>
    <xf numFmtId="0" fontId="84" fillId="0" borderId="0" xfId="348" applyFont="1" applyAlignment="1">
      <alignment horizontal="left" vertical="top"/>
      <protection/>
    </xf>
    <xf numFmtId="0" fontId="85" fillId="0" borderId="0" xfId="348" applyFont="1" applyAlignment="1">
      <alignment horizontal="left" vertical="center"/>
      <protection/>
    </xf>
    <xf numFmtId="0" fontId="86" fillId="0" borderId="0" xfId="348" applyFont="1" applyAlignment="1">
      <alignment horizontal="center"/>
      <protection/>
    </xf>
    <xf numFmtId="0" fontId="83" fillId="0" borderId="0" xfId="348" applyFont="1">
      <alignment/>
      <protection/>
    </xf>
    <xf numFmtId="0" fontId="87" fillId="0" borderId="0" xfId="348" applyFont="1" applyAlignment="1">
      <alignment horizontal="center"/>
      <protection/>
    </xf>
    <xf numFmtId="0" fontId="88"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0" fontId="2" fillId="55" borderId="19" xfId="352" applyFont="1" applyFill="1" applyBorder="1" applyAlignment="1">
      <alignment horizontal="center"/>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181" fontId="2" fillId="55" borderId="0" xfId="303" applyFont="1" applyFill="1" applyBorder="1" applyAlignment="1">
      <alignment horizontal="center"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0" xfId="352" applyNumberFormat="1" applyFill="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8"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89" fillId="55" borderId="0" xfId="362" applyFont="1" applyFill="1" applyBorder="1" applyAlignment="1" applyProtection="1">
      <alignment horizontal="center"/>
      <protection/>
    </xf>
    <xf numFmtId="0" fontId="89"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0"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1" fillId="0" borderId="0" xfId="0" applyNumberFormat="1" applyFont="1" applyAlignment="1">
      <alignment horizontal="left"/>
    </xf>
    <xf numFmtId="3" fontId="91" fillId="0" borderId="0" xfId="0" applyNumberFormat="1" applyFont="1" applyAlignment="1">
      <alignment/>
    </xf>
    <xf numFmtId="0" fontId="87" fillId="0" borderId="22" xfId="0" applyFont="1" applyBorder="1" applyAlignment="1">
      <alignment/>
    </xf>
    <xf numFmtId="0" fontId="87" fillId="0" borderId="22" xfId="0" applyFont="1" applyBorder="1" applyAlignment="1">
      <alignment horizontal="center"/>
    </xf>
    <xf numFmtId="14" fontId="91" fillId="0" borderId="23" xfId="0" applyNumberFormat="1" applyFont="1" applyBorder="1" applyAlignment="1">
      <alignment horizontal="left"/>
    </xf>
    <xf numFmtId="3" fontId="91"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0" fontId="87" fillId="0" borderId="22" xfId="0" applyFont="1" applyBorder="1" applyAlignment="1">
      <alignment horizontal="center" wrapText="1"/>
    </xf>
    <xf numFmtId="9" fontId="2" fillId="55" borderId="0" xfId="372" applyFont="1" applyFill="1" applyAlignment="1">
      <alignment/>
    </xf>
    <xf numFmtId="0" fontId="23" fillId="55" borderId="32"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1" fillId="56" borderId="0" xfId="0" applyFont="1" applyFill="1" applyAlignment="1">
      <alignment/>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0" fontId="87" fillId="0" borderId="0" xfId="348" applyFont="1" applyAlignment="1">
      <alignment horizontal="center"/>
      <protection/>
    </xf>
    <xf numFmtId="181" fontId="2" fillId="55" borderId="19" xfId="303" applyFont="1" applyFill="1" applyBorder="1" applyAlignment="1">
      <alignment horizontal="center" vertical="center"/>
    </xf>
    <xf numFmtId="0" fontId="72" fillId="55" borderId="0" xfId="286" applyFill="1" applyAlignment="1" applyProtection="1">
      <alignment/>
      <protection/>
    </xf>
    <xf numFmtId="228" fontId="2" fillId="55" borderId="0" xfId="352" applyNumberFormat="1" applyFill="1">
      <alignment/>
      <protection/>
    </xf>
    <xf numFmtId="181" fontId="2" fillId="55" borderId="0" xfId="352" applyNumberFormat="1" applyFill="1" applyBorder="1">
      <alignment/>
      <protection/>
    </xf>
    <xf numFmtId="216" fontId="2" fillId="0" borderId="19" xfId="303" applyNumberFormat="1" applyFont="1" applyFill="1" applyBorder="1" applyAlignment="1">
      <alignment horizontal="center" vertical="center"/>
    </xf>
    <xf numFmtId="9" fontId="2" fillId="55" borderId="0" xfId="372" applyFont="1" applyFill="1" applyBorder="1" applyAlignment="1">
      <alignment/>
    </xf>
    <xf numFmtId="0" fontId="24" fillId="55" borderId="19" xfId="356" applyFont="1" applyFill="1" applyBorder="1" applyAlignment="1">
      <alignment horizontal="center"/>
      <protection/>
    </xf>
    <xf numFmtId="14" fontId="2" fillId="55" borderId="0" xfId="356" applyNumberFormat="1" applyFont="1" applyFill="1" applyBorder="1" applyAlignment="1">
      <alignment horizontal="left"/>
      <protection/>
    </xf>
    <xf numFmtId="220" fontId="2" fillId="55" borderId="0" xfId="356" applyNumberFormat="1" applyFont="1" applyFill="1" applyBorder="1">
      <alignment/>
      <protection/>
    </xf>
    <xf numFmtId="219" fontId="2" fillId="55" borderId="0" xfId="356" applyNumberFormat="1" applyFont="1" applyFill="1" applyBorder="1" applyAlignment="1" quotePrefix="1">
      <alignment horizontal="right"/>
      <protection/>
    </xf>
    <xf numFmtId="219" fontId="2" fillId="55" borderId="0" xfId="356" applyNumberFormat="1" applyFont="1" applyFill="1" applyBorder="1" applyAlignment="1">
      <alignment horizontal="right"/>
      <protection/>
    </xf>
    <xf numFmtId="14" fontId="2" fillId="55" borderId="23" xfId="356" applyNumberFormat="1" applyFont="1" applyFill="1" applyBorder="1" applyAlignment="1">
      <alignment horizontal="left"/>
      <protection/>
    </xf>
    <xf numFmtId="220" fontId="2" fillId="55" borderId="23" xfId="356" applyNumberFormat="1" applyFont="1" applyFill="1" applyBorder="1">
      <alignment/>
      <protection/>
    </xf>
    <xf numFmtId="219" fontId="2" fillId="55" borderId="23" xfId="356" applyNumberFormat="1" applyFont="1" applyFill="1" applyBorder="1" applyAlignment="1">
      <alignment horizontal="right"/>
      <protection/>
    </xf>
    <xf numFmtId="3" fontId="87" fillId="0" borderId="32" xfId="0" applyNumberFormat="1" applyFont="1" applyBorder="1" applyAlignment="1" quotePrefix="1">
      <alignment horizontal="center" wrapText="1"/>
    </xf>
    <xf numFmtId="3" fontId="87" fillId="0" borderId="33" xfId="0" applyNumberFormat="1" applyFont="1" applyBorder="1" applyAlignment="1">
      <alignment horizontal="center" wrapText="1"/>
    </xf>
    <xf numFmtId="200" fontId="87" fillId="0" borderId="33" xfId="0" applyNumberFormat="1" applyFont="1" applyBorder="1" applyAlignment="1">
      <alignment horizontal="center" wrapText="1"/>
    </xf>
    <xf numFmtId="200" fontId="87" fillId="0" borderId="34" xfId="0" applyNumberFormat="1" applyFont="1" applyBorder="1" applyAlignment="1">
      <alignment horizontal="center" wrapText="1"/>
    </xf>
    <xf numFmtId="0" fontId="91" fillId="0" borderId="35" xfId="0" applyFont="1" applyBorder="1" applyAlignment="1">
      <alignment/>
    </xf>
    <xf numFmtId="3" fontId="91" fillId="0" borderId="32" xfId="0" applyNumberFormat="1" applyFont="1" applyBorder="1" applyAlignment="1">
      <alignment/>
    </xf>
    <xf numFmtId="3" fontId="91" fillId="0" borderId="33" xfId="0" applyNumberFormat="1" applyFont="1" applyBorder="1" applyAlignment="1">
      <alignment/>
    </xf>
    <xf numFmtId="200" fontId="91" fillId="0" borderId="34" xfId="0" applyNumberFormat="1" applyFont="1" applyBorder="1" applyAlignment="1">
      <alignment horizontal="right"/>
    </xf>
    <xf numFmtId="3" fontId="91" fillId="0" borderId="36" xfId="0" applyNumberFormat="1" applyFont="1" applyBorder="1" applyAlignment="1">
      <alignment/>
    </xf>
    <xf numFmtId="200" fontId="91" fillId="0" borderId="37" xfId="0" applyNumberFormat="1" applyFont="1" applyBorder="1" applyAlignment="1">
      <alignment horizontal="right"/>
    </xf>
    <xf numFmtId="0" fontId="91" fillId="0" borderId="38" xfId="0" applyFont="1" applyBorder="1" applyAlignment="1">
      <alignment/>
    </xf>
    <xf numFmtId="3" fontId="91" fillId="0" borderId="26" xfId="0" applyNumberFormat="1" applyFont="1" applyBorder="1" applyAlignment="1">
      <alignment/>
    </xf>
    <xf numFmtId="3" fontId="91" fillId="0" borderId="0" xfId="0" applyNumberFormat="1" applyFont="1" applyBorder="1" applyAlignment="1">
      <alignment/>
    </xf>
    <xf numFmtId="200" fontId="91" fillId="0" borderId="27" xfId="0" applyNumberFormat="1" applyFont="1" applyBorder="1" applyAlignment="1">
      <alignment horizontal="right"/>
    </xf>
    <xf numFmtId="200" fontId="91" fillId="0" borderId="39" xfId="0" applyNumberFormat="1" applyFont="1" applyBorder="1" applyAlignment="1">
      <alignment horizontal="right"/>
    </xf>
    <xf numFmtId="0" fontId="87" fillId="0" borderId="35" xfId="0" applyFont="1" applyBorder="1" applyAlignment="1">
      <alignment/>
    </xf>
    <xf numFmtId="0" fontId="87" fillId="0" borderId="40" xfId="0" applyFont="1" applyBorder="1" applyAlignment="1">
      <alignment/>
    </xf>
    <xf numFmtId="3" fontId="87" fillId="0" borderId="40" xfId="0" applyNumberFormat="1" applyFont="1" applyBorder="1" applyAlignment="1">
      <alignment/>
    </xf>
    <xf numFmtId="3" fontId="87" fillId="0" borderId="36" xfId="0" applyNumberFormat="1" applyFont="1" applyBorder="1" applyAlignment="1">
      <alignment/>
    </xf>
    <xf numFmtId="200" fontId="87" fillId="0" borderId="41" xfId="0" applyNumberFormat="1" applyFont="1" applyBorder="1" applyAlignment="1">
      <alignment horizontal="right"/>
    </xf>
    <xf numFmtId="200" fontId="87" fillId="0" borderId="37" xfId="0" applyNumberFormat="1" applyFont="1" applyBorder="1" applyAlignment="1">
      <alignment horizontal="right"/>
    </xf>
    <xf numFmtId="3" fontId="91" fillId="0" borderId="40" xfId="0" applyNumberFormat="1" applyFont="1" applyBorder="1" applyAlignment="1">
      <alignment/>
    </xf>
    <xf numFmtId="200" fontId="91" fillId="0" borderId="41" xfId="0" applyNumberFormat="1" applyFont="1" applyBorder="1" applyAlignment="1">
      <alignment horizontal="right"/>
    </xf>
    <xf numFmtId="0" fontId="87" fillId="0" borderId="42" xfId="0" applyFont="1" applyBorder="1" applyAlignment="1">
      <alignment/>
    </xf>
    <xf numFmtId="0" fontId="87" fillId="0" borderId="43" xfId="0" applyFont="1" applyBorder="1" applyAlignment="1">
      <alignment/>
    </xf>
    <xf numFmtId="3" fontId="87" fillId="0" borderId="44" xfId="0" applyNumberFormat="1" applyFont="1" applyBorder="1" applyAlignment="1">
      <alignment/>
    </xf>
    <xf numFmtId="3" fontId="87" fillId="0" borderId="45" xfId="0" applyNumberFormat="1" applyFont="1" applyBorder="1" applyAlignment="1">
      <alignment/>
    </xf>
    <xf numFmtId="200" fontId="87" fillId="0" borderId="46" xfId="0" applyNumberFormat="1" applyFont="1" applyBorder="1" applyAlignment="1">
      <alignment horizontal="right"/>
    </xf>
    <xf numFmtId="3" fontId="87" fillId="0" borderId="47" xfId="0" applyNumberFormat="1" applyFont="1" applyBorder="1" applyAlignment="1">
      <alignment/>
    </xf>
    <xf numFmtId="200" fontId="87" fillId="0" borderId="48" xfId="0" applyNumberFormat="1" applyFont="1" applyBorder="1" applyAlignment="1">
      <alignment horizontal="right"/>
    </xf>
    <xf numFmtId="0" fontId="87" fillId="0" borderId="38" xfId="0" applyFont="1" applyBorder="1" applyAlignment="1">
      <alignment/>
    </xf>
    <xf numFmtId="0" fontId="93" fillId="55" borderId="0" xfId="352" applyFont="1" applyFill="1">
      <alignment/>
      <protection/>
    </xf>
    <xf numFmtId="0" fontId="2" fillId="57" borderId="0" xfId="352" applyFill="1">
      <alignment/>
      <protection/>
    </xf>
    <xf numFmtId="9" fontId="93" fillId="55" borderId="0" xfId="372" applyFont="1" applyFill="1" applyBorder="1" applyAlignment="1">
      <alignment/>
    </xf>
    <xf numFmtId="222" fontId="93" fillId="55" borderId="0" xfId="352" applyNumberFormat="1" applyFont="1" applyFill="1">
      <alignment/>
      <protection/>
    </xf>
    <xf numFmtId="17" fontId="94" fillId="0" borderId="0" xfId="348" applyNumberFormat="1" applyFont="1" applyAlignment="1" quotePrefix="1">
      <alignment horizontal="right" vertical="center"/>
      <protection/>
    </xf>
    <xf numFmtId="0" fontId="94" fillId="0" borderId="0" xfId="348" applyFont="1" applyAlignment="1">
      <alignment horizontal="right" vertical="center"/>
      <protection/>
    </xf>
    <xf numFmtId="0" fontId="95" fillId="0" borderId="0" xfId="348" applyFont="1" applyAlignment="1">
      <alignment horizontal="right" vertical="top"/>
      <protection/>
    </xf>
    <xf numFmtId="17" fontId="96" fillId="0" borderId="0" xfId="348" applyNumberFormat="1" applyFont="1" applyAlignment="1">
      <alignment horizontal="center" vertical="center"/>
      <protection/>
    </xf>
    <xf numFmtId="0" fontId="91" fillId="0" borderId="0" xfId="348" applyFont="1" applyAlignment="1" quotePrefix="1">
      <alignment horizontal="center" wrapText="1"/>
      <protection/>
    </xf>
    <xf numFmtId="0" fontId="91" fillId="0" borderId="0" xfId="348" applyFont="1" applyAlignment="1">
      <alignment horizontal="center" wrapText="1"/>
      <protection/>
    </xf>
    <xf numFmtId="0" fontId="87" fillId="0" borderId="0" xfId="348" applyFont="1" applyAlignment="1">
      <alignment horizontal="center" vertical="center"/>
      <protection/>
    </xf>
    <xf numFmtId="0" fontId="91" fillId="0" borderId="0" xfId="348" applyFont="1" applyAlignment="1">
      <alignment horizontal="center"/>
      <protection/>
    </xf>
    <xf numFmtId="0" fontId="8" fillId="0" borderId="0" xfId="286" applyFont="1" applyAlignment="1">
      <alignment horizontal="center" vertical="center"/>
    </xf>
    <xf numFmtId="0" fontId="87"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24" fillId="55" borderId="23" xfId="356" applyFont="1" applyFill="1" applyBorder="1" applyAlignment="1">
      <alignment horizontal="center"/>
      <protection/>
    </xf>
    <xf numFmtId="0" fontId="87" fillId="0" borderId="33" xfId="0" applyFont="1" applyBorder="1" applyAlignment="1">
      <alignment horizontal="center"/>
    </xf>
    <xf numFmtId="0" fontId="24" fillId="55" borderId="33" xfId="356" applyFont="1" applyFill="1" applyBorder="1" applyAlignment="1">
      <alignment horizontal="left"/>
      <protection/>
    </xf>
    <xf numFmtId="0" fontId="24" fillId="55" borderId="19" xfId="356" applyFont="1" applyFill="1" applyBorder="1" applyAlignment="1">
      <alignment horizontal="left"/>
      <protection/>
    </xf>
    <xf numFmtId="0" fontId="23" fillId="55" borderId="0" xfId="352" applyFont="1" applyFill="1" applyBorder="1" applyAlignment="1">
      <alignment horizontal="left"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4" fillId="55" borderId="20" xfId="352" applyFont="1" applyFill="1" applyBorder="1" applyAlignment="1">
      <alignment horizontal="center" vertical="center" wrapText="1"/>
      <protection/>
    </xf>
    <xf numFmtId="0" fontId="24" fillId="55" borderId="19" xfId="352" applyFont="1" applyFill="1" applyBorder="1" applyAlignment="1">
      <alignment horizontal="center" vertical="center" wrapText="1"/>
      <protection/>
    </xf>
    <xf numFmtId="0" fontId="25" fillId="55" borderId="0" xfId="352" applyFont="1" applyFill="1" applyBorder="1" applyAlignment="1">
      <alignment horizontal="left" wrapText="1"/>
      <protection/>
    </xf>
    <xf numFmtId="0" fontId="26"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1" fillId="0" borderId="57" xfId="0" applyFont="1" applyBorder="1" applyAlignment="1">
      <alignment horizontal="left" vertical="center" wrapText="1"/>
    </xf>
    <xf numFmtId="0" fontId="91" fillId="0" borderId="58" xfId="0" applyFont="1" applyBorder="1" applyAlignment="1">
      <alignment horizontal="left" vertical="center" wrapText="1"/>
    </xf>
    <xf numFmtId="0" fontId="91" fillId="0" borderId="59" xfId="0" applyFont="1" applyBorder="1" applyAlignment="1">
      <alignment horizontal="left" vertical="center" wrapText="1"/>
    </xf>
    <xf numFmtId="0" fontId="91" fillId="0" borderId="57" xfId="0" applyFont="1" applyBorder="1" applyAlignment="1">
      <alignment horizontal="left" vertical="center"/>
    </xf>
    <xf numFmtId="0" fontId="91" fillId="0" borderId="59" xfId="0" applyFont="1" applyBorder="1" applyAlignment="1">
      <alignment horizontal="left" vertical="center"/>
    </xf>
    <xf numFmtId="0" fontId="91" fillId="0" borderId="58" xfId="0" applyFont="1" applyBorder="1" applyAlignment="1">
      <alignment horizontal="left" vertical="center"/>
    </xf>
    <xf numFmtId="0" fontId="87" fillId="0" borderId="30" xfId="0" applyFont="1" applyBorder="1" applyAlignment="1">
      <alignment horizontal="center"/>
    </xf>
    <xf numFmtId="0" fontId="87" fillId="0" borderId="22" xfId="0" applyFont="1" applyBorder="1" applyAlignment="1">
      <alignment horizontal="center"/>
    </xf>
    <xf numFmtId="0" fontId="87" fillId="0" borderId="31" xfId="0" applyFont="1" applyBorder="1" applyAlignment="1">
      <alignment horizontal="center"/>
    </xf>
    <xf numFmtId="0" fontId="91" fillId="0" borderId="28" xfId="0" applyFont="1" applyBorder="1" applyAlignment="1">
      <alignment horizontal="left"/>
    </xf>
    <xf numFmtId="0" fontId="91" fillId="0" borderId="23" xfId="0" applyFont="1" applyBorder="1" applyAlignment="1">
      <alignment horizontal="left"/>
    </xf>
    <xf numFmtId="0" fontId="91" fillId="0" borderId="29" xfId="0" applyFont="1" applyBorder="1" applyAlignment="1">
      <alignment horizontal="left"/>
    </xf>
    <xf numFmtId="0" fontId="87" fillId="0" borderId="38" xfId="0" applyFont="1" applyBorder="1" applyAlignment="1">
      <alignment horizontal="left"/>
    </xf>
    <xf numFmtId="0" fontId="87" fillId="0" borderId="60" xfId="0" applyFont="1" applyBorder="1" applyAlignment="1">
      <alignment horizontal="left"/>
    </xf>
    <xf numFmtId="0" fontId="87" fillId="0" borderId="50" xfId="0" applyFont="1" applyBorder="1" applyAlignment="1">
      <alignment horizontal="left"/>
    </xf>
    <xf numFmtId="0" fontId="87" fillId="0" borderId="28" xfId="0" applyFont="1" applyBorder="1" applyAlignment="1">
      <alignment horizontal="left"/>
    </xf>
    <xf numFmtId="0" fontId="87" fillId="0" borderId="0" xfId="0" applyFont="1" applyBorder="1" applyAlignment="1">
      <alignment horizontal="center"/>
    </xf>
    <xf numFmtId="0" fontId="87" fillId="0" borderId="39" xfId="0" applyFont="1" applyBorder="1" applyAlignment="1">
      <alignment horizontal="center"/>
    </xf>
    <xf numFmtId="0" fontId="87" fillId="0" borderId="32" xfId="0" applyFont="1" applyBorder="1" applyAlignment="1">
      <alignment horizontal="left"/>
    </xf>
    <xf numFmtId="0" fontId="87" fillId="0" borderId="49" xfId="0" applyFont="1" applyBorder="1" applyAlignment="1">
      <alignment horizontal="left"/>
    </xf>
    <xf numFmtId="0" fontId="87" fillId="0" borderId="51" xfId="0" applyFont="1" applyBorder="1" applyAlignment="1">
      <alignment horizontal="left"/>
    </xf>
    <xf numFmtId="0" fontId="91" fillId="0" borderId="61" xfId="0" applyFont="1" applyBorder="1" applyAlignment="1">
      <alignment horizontal="left" wrapText="1"/>
    </xf>
    <xf numFmtId="0" fontId="91" fillId="0" borderId="62" xfId="0" applyFont="1" applyBorder="1" applyAlignment="1">
      <alignment horizontal="left" wrapText="1"/>
    </xf>
    <xf numFmtId="0" fontId="91" fillId="0" borderId="63" xfId="0" applyFont="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625"/>
          <c:y val="-0.01125"/>
        </c:manualLayout>
      </c:layout>
      <c:spPr>
        <a:noFill/>
        <a:ln w="3175">
          <a:noFill/>
        </a:ln>
      </c:spPr>
    </c:title>
    <c:plotArea>
      <c:layout>
        <c:manualLayout>
          <c:xMode val="edge"/>
          <c:yMode val="edge"/>
          <c:x val="0.04625"/>
          <c:y val="0.1075"/>
          <c:w val="0.8255"/>
          <c:h val="0.9067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36916391"/>
        <c:axId val="10151036"/>
      </c:lineChart>
      <c:catAx>
        <c:axId val="36916391"/>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0151036"/>
        <c:crosses val="autoZero"/>
        <c:auto val="1"/>
        <c:lblOffset val="100"/>
        <c:tickLblSkip val="1"/>
        <c:noMultiLvlLbl val="0"/>
      </c:catAx>
      <c:valAx>
        <c:axId val="10151036"/>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916391"/>
        <c:crossesAt val="1"/>
        <c:crossBetween val="between"/>
        <c:dispUnits/>
      </c:valAx>
      <c:spPr>
        <a:solidFill>
          <a:srgbClr val="FFFFFF"/>
        </a:solidFill>
        <a:ln w="3175">
          <a:noFill/>
        </a:ln>
      </c:spPr>
    </c:plotArea>
    <c:legend>
      <c:legendPos val="r"/>
      <c:layout>
        <c:manualLayout>
          <c:xMode val="edge"/>
          <c:yMode val="edge"/>
          <c:x val="0.89475"/>
          <c:y val="0.4675"/>
          <c:w val="0.09775"/>
          <c:h val="0.166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
</a:t>
            </a:r>
            <a:r>
              <a:rPr lang="en-US" cap="none" sz="900" b="1" i="0" u="none" baseline="0">
                <a:solidFill>
                  <a:srgbClr val="000000"/>
                </a:solidFill>
              </a:rPr>
              <a:t>Precio diario de papa en los mercados mayoristas de Santiago
</a:t>
            </a:r>
            <a:r>
              <a:rPr lang="en-US" cap="none" sz="900" b="1" i="0" u="none" baseline="0">
                <a:solidFill>
                  <a:srgbClr val="000000"/>
                </a:solidFill>
              </a:rPr>
              <a:t>del 1 de marzo al 19 de julio de 2012 (en $/ envase de 50 kilos sin IVA)</a:t>
            </a:r>
          </a:p>
        </c:rich>
      </c:tx>
      <c:layout>
        <c:manualLayout>
          <c:xMode val="factor"/>
          <c:yMode val="factor"/>
          <c:x val="-0.003"/>
          <c:y val="-0.01175"/>
        </c:manualLayout>
      </c:layout>
      <c:spPr>
        <a:noFill/>
        <a:ln w="3175">
          <a:noFill/>
        </a:ln>
      </c:spPr>
    </c:title>
    <c:plotArea>
      <c:layout>
        <c:manualLayout>
          <c:xMode val="edge"/>
          <c:yMode val="edge"/>
          <c:x val="0.0065"/>
          <c:y val="0.168"/>
          <c:w val="0.9655"/>
          <c:h val="0.784"/>
        </c:manualLayout>
      </c:layout>
      <c:lineChart>
        <c:grouping val="standard"/>
        <c:varyColors val="0"/>
        <c:ser>
          <c:idx val="0"/>
          <c:order val="0"/>
          <c:tx>
            <c:v>Total general</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6"/>
              <c:pt idx="0">
                <c:v>40969</c:v>
              </c:pt>
              <c:pt idx="1">
                <c:v>40970</c:v>
              </c:pt>
              <c:pt idx="2">
                <c:v>40973</c:v>
              </c:pt>
              <c:pt idx="3">
                <c:v>40974</c:v>
              </c:pt>
              <c:pt idx="4">
                <c:v>40975</c:v>
              </c:pt>
              <c:pt idx="5">
                <c:v>40976</c:v>
              </c:pt>
              <c:pt idx="6">
                <c:v>40977</c:v>
              </c:pt>
              <c:pt idx="7">
                <c:v>40980</c:v>
              </c:pt>
              <c:pt idx="8">
                <c:v>40981</c:v>
              </c:pt>
              <c:pt idx="9">
                <c:v>40982</c:v>
              </c:pt>
              <c:pt idx="10">
                <c:v>40983</c:v>
              </c:pt>
              <c:pt idx="11">
                <c:v>40984</c:v>
              </c:pt>
              <c:pt idx="12">
                <c:v>40987</c:v>
              </c:pt>
              <c:pt idx="13">
                <c:v>40988</c:v>
              </c:pt>
              <c:pt idx="14">
                <c:v>40989</c:v>
              </c:pt>
              <c:pt idx="15">
                <c:v>40990</c:v>
              </c:pt>
              <c:pt idx="16">
                <c:v>40991</c:v>
              </c:pt>
              <c:pt idx="17">
                <c:v>40994</c:v>
              </c:pt>
              <c:pt idx="18">
                <c:v>40995</c:v>
              </c:pt>
              <c:pt idx="19">
                <c:v>40996</c:v>
              </c:pt>
              <c:pt idx="20">
                <c:v>40997</c:v>
              </c:pt>
              <c:pt idx="21">
                <c:v>40998</c:v>
              </c:pt>
              <c:pt idx="22">
                <c:v>41001</c:v>
              </c:pt>
              <c:pt idx="23">
                <c:v>41002</c:v>
              </c:pt>
              <c:pt idx="24">
                <c:v>41003</c:v>
              </c:pt>
              <c:pt idx="25">
                <c:v>41004</c:v>
              </c:pt>
              <c:pt idx="26">
                <c:v>41008</c:v>
              </c:pt>
              <c:pt idx="27">
                <c:v>41009</c:v>
              </c:pt>
              <c:pt idx="28">
                <c:v>41010</c:v>
              </c:pt>
              <c:pt idx="29">
                <c:v>41011</c:v>
              </c:pt>
              <c:pt idx="30">
                <c:v>41012</c:v>
              </c:pt>
              <c:pt idx="31">
                <c:v>41015</c:v>
              </c:pt>
              <c:pt idx="32">
                <c:v>41016</c:v>
              </c:pt>
              <c:pt idx="33">
                <c:v>41017</c:v>
              </c:pt>
              <c:pt idx="34">
                <c:v>41018</c:v>
              </c:pt>
              <c:pt idx="35">
                <c:v>41019</c:v>
              </c:pt>
              <c:pt idx="36">
                <c:v>41022</c:v>
              </c:pt>
              <c:pt idx="37">
                <c:v>41023</c:v>
              </c:pt>
              <c:pt idx="38">
                <c:v>41024</c:v>
              </c:pt>
              <c:pt idx="39">
                <c:v>41025</c:v>
              </c:pt>
              <c:pt idx="40">
                <c:v>41026</c:v>
              </c:pt>
              <c:pt idx="41">
                <c:v>41029</c:v>
              </c:pt>
              <c:pt idx="42">
                <c:v>41031</c:v>
              </c:pt>
              <c:pt idx="43">
                <c:v>41032</c:v>
              </c:pt>
              <c:pt idx="44">
                <c:v>41033</c:v>
              </c:pt>
              <c:pt idx="45">
                <c:v>41036</c:v>
              </c:pt>
              <c:pt idx="46">
                <c:v>41037</c:v>
              </c:pt>
              <c:pt idx="47">
                <c:v>41038</c:v>
              </c:pt>
              <c:pt idx="48">
                <c:v>41039</c:v>
              </c:pt>
              <c:pt idx="49">
                <c:v>41040</c:v>
              </c:pt>
              <c:pt idx="50">
                <c:v>41043</c:v>
              </c:pt>
              <c:pt idx="51">
                <c:v>41044</c:v>
              </c:pt>
              <c:pt idx="52">
                <c:v>41045</c:v>
              </c:pt>
              <c:pt idx="53">
                <c:v>41046</c:v>
              </c:pt>
              <c:pt idx="54">
                <c:v>41047</c:v>
              </c:pt>
              <c:pt idx="55">
                <c:v>41051</c:v>
              </c:pt>
              <c:pt idx="56">
                <c:v>41052</c:v>
              </c:pt>
              <c:pt idx="57">
                <c:v>41053</c:v>
              </c:pt>
              <c:pt idx="58">
                <c:v>41054</c:v>
              </c:pt>
              <c:pt idx="59">
                <c:v>41057</c:v>
              </c:pt>
              <c:pt idx="60">
                <c:v>41058</c:v>
              </c:pt>
              <c:pt idx="61">
                <c:v>41059</c:v>
              </c:pt>
              <c:pt idx="62">
                <c:v>41060</c:v>
              </c:pt>
              <c:pt idx="63">
                <c:v>41061</c:v>
              </c:pt>
              <c:pt idx="64">
                <c:v>41064</c:v>
              </c:pt>
              <c:pt idx="65">
                <c:v>41065</c:v>
              </c:pt>
              <c:pt idx="66">
                <c:v>41066</c:v>
              </c:pt>
              <c:pt idx="67">
                <c:v>41067</c:v>
              </c:pt>
              <c:pt idx="68">
                <c:v>41068</c:v>
              </c:pt>
              <c:pt idx="69">
                <c:v>41071</c:v>
              </c:pt>
              <c:pt idx="70">
                <c:v>41072</c:v>
              </c:pt>
              <c:pt idx="71">
                <c:v>41073</c:v>
              </c:pt>
              <c:pt idx="72">
                <c:v>41074</c:v>
              </c:pt>
              <c:pt idx="73">
                <c:v>41075</c:v>
              </c:pt>
              <c:pt idx="74">
                <c:v>41078</c:v>
              </c:pt>
              <c:pt idx="75">
                <c:v>41079</c:v>
              </c:pt>
              <c:pt idx="76">
                <c:v>41080</c:v>
              </c:pt>
              <c:pt idx="77">
                <c:v>41081</c:v>
              </c:pt>
              <c:pt idx="78">
                <c:v>41082</c:v>
              </c:pt>
              <c:pt idx="79">
                <c:v>41085</c:v>
              </c:pt>
              <c:pt idx="80">
                <c:v>41086</c:v>
              </c:pt>
              <c:pt idx="81">
                <c:v>41087</c:v>
              </c:pt>
              <c:pt idx="82">
                <c:v>41088</c:v>
              </c:pt>
              <c:pt idx="83">
                <c:v>41089</c:v>
              </c:pt>
              <c:pt idx="84">
                <c:v>41093</c:v>
              </c:pt>
              <c:pt idx="85">
                <c:v>41094</c:v>
              </c:pt>
              <c:pt idx="86">
                <c:v>41095</c:v>
              </c:pt>
              <c:pt idx="87">
                <c:v>41096</c:v>
              </c:pt>
              <c:pt idx="88">
                <c:v>41099</c:v>
              </c:pt>
              <c:pt idx="89">
                <c:v>41100</c:v>
              </c:pt>
              <c:pt idx="90">
                <c:v>41101</c:v>
              </c:pt>
              <c:pt idx="91">
                <c:v>41102</c:v>
              </c:pt>
              <c:pt idx="92">
                <c:v>41103</c:v>
              </c:pt>
              <c:pt idx="93">
                <c:v>41107</c:v>
              </c:pt>
              <c:pt idx="94">
                <c:v>41108</c:v>
              </c:pt>
              <c:pt idx="95">
                <c:v>41109</c:v>
              </c:pt>
            </c:numLit>
          </c:cat>
          <c:val>
            <c:numLit>
              <c:ptCount val="96"/>
              <c:pt idx="0">
                <c:v>11363</c:v>
              </c:pt>
              <c:pt idx="1">
                <c:v>12183.947368421053</c:v>
              </c:pt>
              <c:pt idx="2">
                <c:v>12249.615384615385</c:v>
              </c:pt>
              <c:pt idx="3">
                <c:v>11554.735294117647</c:v>
              </c:pt>
              <c:pt idx="4">
                <c:v>11669.227272727272</c:v>
              </c:pt>
              <c:pt idx="5">
                <c:v>11469.54054054054</c:v>
              </c:pt>
              <c:pt idx="6">
                <c:v>11778.666666666666</c:v>
              </c:pt>
              <c:pt idx="7">
                <c:v>11897.368421052632</c:v>
              </c:pt>
              <c:pt idx="8">
                <c:v>12130.897435897436</c:v>
              </c:pt>
              <c:pt idx="9">
                <c:v>11890.733333333334</c:v>
              </c:pt>
              <c:pt idx="10">
                <c:v>10577.304347826086</c:v>
              </c:pt>
              <c:pt idx="11">
                <c:v>10788.162162162162</c:v>
              </c:pt>
              <c:pt idx="12">
                <c:v>10462.25</c:v>
              </c:pt>
              <c:pt idx="13">
                <c:v>8993.574468085106</c:v>
              </c:pt>
              <c:pt idx="14">
                <c:v>9072.74074074074</c:v>
              </c:pt>
              <c:pt idx="15">
                <c:v>8696.887333333334</c:v>
              </c:pt>
              <c:pt idx="16">
                <c:v>9697.81</c:v>
              </c:pt>
              <c:pt idx="17">
                <c:v>8875.120816326533</c:v>
              </c:pt>
              <c:pt idx="18">
                <c:v>8519.216486486488</c:v>
              </c:pt>
              <c:pt idx="19">
                <c:v>7955</c:v>
              </c:pt>
              <c:pt idx="20">
                <c:v>8323.014927536231</c:v>
              </c:pt>
              <c:pt idx="21">
                <c:v>8468.350877192983</c:v>
              </c:pt>
              <c:pt idx="22">
                <c:v>8554.481012658227</c:v>
              </c:pt>
              <c:pt idx="23">
                <c:v>8042.413658536586</c:v>
              </c:pt>
              <c:pt idx="24">
                <c:v>8009.92512195122</c:v>
              </c:pt>
              <c:pt idx="25">
                <c:v>7351.085416666667</c:v>
              </c:pt>
              <c:pt idx="26">
                <c:v>8615.72725</c:v>
              </c:pt>
              <c:pt idx="27">
                <c:v>7799.402428571429</c:v>
              </c:pt>
              <c:pt idx="28">
                <c:v>8080.263157894737</c:v>
              </c:pt>
              <c:pt idx="29">
                <c:v>7745.264150943396</c:v>
              </c:pt>
              <c:pt idx="30">
                <c:v>7787.000952380951</c:v>
              </c:pt>
              <c:pt idx="31">
                <c:v>8380.142608695653</c:v>
              </c:pt>
              <c:pt idx="32">
                <c:v>8076.543863636362</c:v>
              </c:pt>
              <c:pt idx="33">
                <c:v>7941.976046511628</c:v>
              </c:pt>
              <c:pt idx="34">
                <c:v>8559.278192771084</c:v>
              </c:pt>
              <c:pt idx="35">
                <c:v>8468.778703703703</c:v>
              </c:pt>
              <c:pt idx="36">
                <c:v>8549.410163934428</c:v>
              </c:pt>
              <c:pt idx="37">
                <c:v>7960.385192307693</c:v>
              </c:pt>
              <c:pt idx="38">
                <c:v>8063.348695652174</c:v>
              </c:pt>
              <c:pt idx="39">
                <c:v>7840.333333333333</c:v>
              </c:pt>
              <c:pt idx="40">
                <c:v>8128.353541666666</c:v>
              </c:pt>
              <c:pt idx="41">
                <c:v>8376.006875</c:v>
              </c:pt>
              <c:pt idx="42">
                <c:v>8405.902732012513</c:v>
              </c:pt>
              <c:pt idx="43">
                <c:v>8220.8540625</c:v>
              </c:pt>
              <c:pt idx="44">
                <c:v>8235.157639553428</c:v>
              </c:pt>
              <c:pt idx="45">
                <c:v>9080.915962264153</c:v>
              </c:pt>
              <c:pt idx="46">
                <c:v>9444.835776754891</c:v>
              </c:pt>
              <c:pt idx="47">
                <c:v>8373.715499999998</c:v>
              </c:pt>
              <c:pt idx="48">
                <c:v>8544.080314960629</c:v>
              </c:pt>
              <c:pt idx="49">
                <c:v>8480.104557195573</c:v>
              </c:pt>
              <c:pt idx="50">
                <c:v>8259.425224913495</c:v>
              </c:pt>
              <c:pt idx="51">
                <c:v>8213.949441730634</c:v>
              </c:pt>
              <c:pt idx="52">
                <c:v>8096.374981549817</c:v>
              </c:pt>
              <c:pt idx="53">
                <c:v>8634.579866513435</c:v>
              </c:pt>
              <c:pt idx="54">
                <c:v>8535.533888763792</c:v>
              </c:pt>
              <c:pt idx="55">
                <c:v>9895.800340746055</c:v>
              </c:pt>
              <c:pt idx="56">
                <c:v>9296.05106108614</c:v>
              </c:pt>
              <c:pt idx="57">
                <c:v>9274.045251325013</c:v>
              </c:pt>
              <c:pt idx="58">
                <c:v>9549.995579481792</c:v>
              </c:pt>
              <c:pt idx="59">
                <c:v>8964.718825910932</c:v>
              </c:pt>
              <c:pt idx="60">
                <c:v>9881.091231209735</c:v>
              </c:pt>
              <c:pt idx="61">
                <c:v>10115.567437845304</c:v>
              </c:pt>
              <c:pt idx="62">
                <c:v>10287.18001070855</c:v>
              </c:pt>
              <c:pt idx="63">
                <c:v>10531.953952879581</c:v>
              </c:pt>
              <c:pt idx="64">
                <c:v>10335.17</c:v>
              </c:pt>
              <c:pt idx="65">
                <c:v>10999.945899379738</c:v>
              </c:pt>
              <c:pt idx="66">
                <c:v>10933.736783439492</c:v>
              </c:pt>
              <c:pt idx="67">
                <c:v>10574.997828362115</c:v>
              </c:pt>
              <c:pt idx="68">
                <c:v>10804.85645941921</c:v>
              </c:pt>
              <c:pt idx="69">
                <c:v>10729.342337375965</c:v>
              </c:pt>
              <c:pt idx="70">
                <c:v>10946.914146341463</c:v>
              </c:pt>
              <c:pt idx="71">
                <c:v>11201.761165048543</c:v>
              </c:pt>
              <c:pt idx="72">
                <c:v>10881.47532869296</c:v>
              </c:pt>
              <c:pt idx="73">
                <c:v>11632.377725437414</c:v>
              </c:pt>
              <c:pt idx="74">
                <c:v>11310.35980861244</c:v>
              </c:pt>
              <c:pt idx="75">
                <c:v>11173.788418862692</c:v>
              </c:pt>
              <c:pt idx="76">
                <c:v>10811.266565164435</c:v>
              </c:pt>
              <c:pt idx="77">
                <c:v>11319.77012987013</c:v>
              </c:pt>
              <c:pt idx="78">
                <c:v>11261.16865079365</c:v>
              </c:pt>
              <c:pt idx="79">
                <c:v>10763.427829560585</c:v>
              </c:pt>
              <c:pt idx="80">
                <c:v>10890.976158940397</c:v>
              </c:pt>
              <c:pt idx="81">
                <c:v>10796.00451807229</c:v>
              </c:pt>
              <c:pt idx="82">
                <c:v>10975.608536585365</c:v>
              </c:pt>
              <c:pt idx="83">
                <c:v>10947.454395604396</c:v>
              </c:pt>
              <c:pt idx="84">
                <c:v>10969.709712230217</c:v>
              </c:pt>
              <c:pt idx="85">
                <c:v>10398.358015267175</c:v>
              </c:pt>
              <c:pt idx="86">
                <c:v>10812.998192771085</c:v>
              </c:pt>
              <c:pt idx="87">
                <c:v>10640.83545232274</c:v>
              </c:pt>
              <c:pt idx="88">
                <c:v>11003.065307635285</c:v>
              </c:pt>
              <c:pt idx="89">
                <c:v>11121.3234375</c:v>
              </c:pt>
              <c:pt idx="90">
                <c:v>10998.773958333333</c:v>
              </c:pt>
              <c:pt idx="91">
                <c:v>11014.731182795698</c:v>
              </c:pt>
              <c:pt idx="92">
                <c:v>10729.341214953272</c:v>
              </c:pt>
              <c:pt idx="93">
                <c:v>10951.17687400319</c:v>
              </c:pt>
              <c:pt idx="94">
                <c:v>10995.305844155846</c:v>
              </c:pt>
              <c:pt idx="95">
                <c:v>11078.95896226415</c:v>
              </c:pt>
            </c:numLit>
          </c:val>
          <c:smooth val="0"/>
        </c:ser>
        <c:marker val="1"/>
        <c:axId val="64854605"/>
        <c:axId val="37803498"/>
      </c:lineChart>
      <c:catAx>
        <c:axId val="64854605"/>
        <c:scaling>
          <c:orientation val="minMax"/>
        </c:scaling>
        <c:axPos val="b"/>
        <c:delete val="0"/>
        <c:numFmt formatCode="dd/mm/yy;@" sourceLinked="0"/>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37803498"/>
        <c:crosses val="autoZero"/>
        <c:auto val="1"/>
        <c:lblOffset val="100"/>
        <c:tickLblSkip val="3"/>
        <c:noMultiLvlLbl val="0"/>
      </c:catAx>
      <c:valAx>
        <c:axId val="37803498"/>
        <c:scaling>
          <c:orientation val="minMax"/>
          <c:min val="60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8546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2"/>
        </c:manualLayout>
      </c:layout>
      <c:spPr>
        <a:noFill/>
        <a:ln w="3175">
          <a:noFill/>
        </a:ln>
      </c:spPr>
    </c:title>
    <c:plotArea>
      <c:layout>
        <c:manualLayout>
          <c:xMode val="edge"/>
          <c:yMode val="edge"/>
          <c:x val="0.043"/>
          <c:y val="0.1155"/>
          <c:w val="0.974"/>
          <c:h val="0.8607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21683427"/>
        <c:axId val="13449096"/>
      </c:lineChart>
      <c:dateAx>
        <c:axId val="21683427"/>
        <c:scaling>
          <c:orientation val="minMax"/>
        </c:scaling>
        <c:axPos val="b"/>
        <c:delete val="0"/>
        <c:numFmt formatCode="mmm-yy" sourceLinked="0"/>
        <c:majorTickMark val="none"/>
        <c:minorTickMark val="none"/>
        <c:tickLblPos val="nextTo"/>
        <c:spPr>
          <a:ln w="3175">
            <a:solidFill>
              <a:srgbClr val="808080"/>
            </a:solidFill>
          </a:ln>
        </c:spPr>
        <c:crossAx val="13449096"/>
        <c:crosses val="autoZero"/>
        <c:auto val="0"/>
        <c:baseTimeUnit val="months"/>
        <c:majorUnit val="1"/>
        <c:majorTimeUnit val="months"/>
        <c:minorUnit val="1"/>
        <c:minorTimeUnit val="months"/>
        <c:noMultiLvlLbl val="0"/>
      </c:dateAx>
      <c:valAx>
        <c:axId val="13449096"/>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683427"/>
        <c:crossesAt val="1"/>
        <c:crossBetween val="between"/>
        <c:dispUnits/>
      </c:valAx>
      <c:spPr>
        <a:solidFill>
          <a:srgbClr val="FFFFFF"/>
        </a:solidFill>
        <a:ln w="3175">
          <a:noFill/>
        </a:ln>
      </c:spPr>
    </c:plotArea>
    <c:legend>
      <c:legendPos val="b"/>
      <c:layout>
        <c:manualLayout>
          <c:xMode val="edge"/>
          <c:yMode val="edge"/>
          <c:x val="0.30025"/>
          <c:y val="0.9245"/>
          <c:w val="0.39125"/>
          <c:h val="0.0575"/>
        </c:manualLayout>
      </c:layout>
      <c:overlay val="0"/>
      <c:spPr>
        <a:no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2325"/>
          <c:y val="-0.0382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Talca'!$A$6:$A$31</c:f>
              <c:strCache/>
            </c:strRef>
          </c:cat>
          <c:val>
            <c:numRef>
              <c:f>'precio minorista Talca'!$B$6:$B$31</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Talca'!$A$6:$A$31</c:f>
              <c:strCache/>
            </c:strRef>
          </c:cat>
          <c:val>
            <c:numRef>
              <c:f>'precio minorista Talca'!$D$6:$D$31</c:f>
              <c:numCache/>
            </c:numRef>
          </c:val>
          <c:smooth val="0"/>
        </c:ser>
        <c:marker val="1"/>
        <c:axId val="40620521"/>
        <c:axId val="58304726"/>
      </c:lineChart>
      <c:dateAx>
        <c:axId val="40620521"/>
        <c:scaling>
          <c:orientation val="minMax"/>
        </c:scaling>
        <c:axPos val="b"/>
        <c:delete val="0"/>
        <c:numFmt formatCode="mmm-yy" sourceLinked="0"/>
        <c:majorTickMark val="none"/>
        <c:minorTickMark val="none"/>
        <c:tickLblPos val="nextTo"/>
        <c:spPr>
          <a:ln w="3175">
            <a:solidFill>
              <a:srgbClr val="808080"/>
            </a:solidFill>
          </a:ln>
        </c:spPr>
        <c:crossAx val="58304726"/>
        <c:crosses val="autoZero"/>
        <c:auto val="0"/>
        <c:baseTimeUnit val="days"/>
        <c:majorUnit val="2"/>
        <c:majorTimeUnit val="months"/>
        <c:minorUnit val="1"/>
        <c:minorTimeUnit val="months"/>
        <c:noMultiLvlLbl val="0"/>
      </c:dateAx>
      <c:valAx>
        <c:axId val="58304726"/>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22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620521"/>
        <c:crossesAt val="1"/>
        <c:crossBetween val="between"/>
        <c:dispUnits/>
      </c:valAx>
      <c:spPr>
        <a:solidFill>
          <a:srgbClr val="FFFFFF"/>
        </a:solidFill>
        <a:ln w="3175">
          <a:noFill/>
        </a:ln>
      </c:spPr>
    </c:plotArea>
    <c:legend>
      <c:legendPos val="b"/>
      <c:layout>
        <c:manualLayout>
          <c:xMode val="edge"/>
          <c:yMode val="edge"/>
          <c:x val="0.2595"/>
          <c:y val="0.871"/>
          <c:w val="0.47775"/>
          <c:h val="0.066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245"/>
          <c:y val="0.125"/>
          <c:w val="0.917"/>
          <c:h val="0.696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cat>
            <c:strRef>
              <c:f>'sup, prod y rend'!$B$6:$B$17</c:f>
              <c:strCache/>
            </c:strRef>
          </c:cat>
          <c:val>
            <c:numRef>
              <c:f>'sup, prod y rend'!$C$6:$C$17</c:f>
              <c:numCache/>
            </c:numRef>
          </c:val>
          <c:smooth val="0"/>
        </c:ser>
        <c:marker val="1"/>
        <c:axId val="19763935"/>
        <c:axId val="55604564"/>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cat>
            <c:strRef>
              <c:f>'sup, prod y rend'!$B$6:$B$17</c:f>
              <c:strCache/>
            </c:strRef>
          </c:cat>
          <c:val>
            <c:numRef>
              <c:f>'sup, prod y rend'!$D$6:$D$17</c:f>
              <c:numCache/>
            </c:numRef>
          </c:val>
          <c:smooth val="0"/>
        </c:ser>
        <c:marker val="1"/>
        <c:axId val="51770693"/>
        <c:axId val="1930370"/>
      </c:lineChart>
      <c:catAx>
        <c:axId val="1976393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5604564"/>
        <c:crosses val="autoZero"/>
        <c:auto val="1"/>
        <c:lblOffset val="100"/>
        <c:tickLblSkip val="1"/>
        <c:noMultiLvlLbl val="0"/>
      </c:catAx>
      <c:valAx>
        <c:axId val="55604564"/>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9763935"/>
        <c:crossesAt val="1"/>
        <c:crossBetween val="between"/>
        <c:dispUnits/>
      </c:valAx>
      <c:catAx>
        <c:axId val="51770693"/>
        <c:scaling>
          <c:orientation val="minMax"/>
        </c:scaling>
        <c:axPos val="b"/>
        <c:delete val="1"/>
        <c:majorTickMark val="out"/>
        <c:minorTickMark val="none"/>
        <c:tickLblPos val="nextTo"/>
        <c:crossAx val="1930370"/>
        <c:crosses val="autoZero"/>
        <c:auto val="1"/>
        <c:lblOffset val="100"/>
        <c:tickLblSkip val="1"/>
        <c:noMultiLvlLbl val="0"/>
      </c:catAx>
      <c:valAx>
        <c:axId val="1930370"/>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2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770693"/>
        <c:crosses val="max"/>
        <c:crossBetween val="between"/>
        <c:dispUnits/>
      </c:valAx>
      <c:spPr>
        <a:solidFill>
          <a:srgbClr val="FFFFFF"/>
        </a:solidFill>
        <a:ln w="12700">
          <a:solidFill>
            <a:srgbClr val="000000"/>
          </a:solidFill>
        </a:ln>
      </c:spPr>
    </c:plotArea>
    <c:legend>
      <c:legendPos val="b"/>
      <c:layout>
        <c:manualLayout>
          <c:xMode val="edge"/>
          <c:yMode val="edge"/>
          <c:x val="0.30375"/>
          <c:y val="0.851"/>
          <c:w val="0.33325"/>
          <c:h val="0.057"/>
        </c:manualLayout>
      </c:layout>
      <c:overlay val="0"/>
      <c:spPr>
        <a:noFill/>
        <a:ln w="12700">
          <a:solidFill>
            <a:srgbClr val="666699"/>
          </a:solidFill>
        </a:ln>
      </c:spPr>
      <c:txPr>
        <a:bodyPr vert="horz" rot="0"/>
        <a:lstStyle/>
        <a:p>
          <a:pPr>
            <a:defRPr lang="en-US" cap="none" sz="82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25094811"/>
        <c:axId val="57797088"/>
      </c:barChart>
      <c:catAx>
        <c:axId val="250948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797088"/>
        <c:crosses val="autoZero"/>
        <c:auto val="1"/>
        <c:lblOffset val="100"/>
        <c:tickLblSkip val="1"/>
        <c:noMultiLvlLbl val="0"/>
      </c:catAx>
      <c:valAx>
        <c:axId val="577970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094811"/>
        <c:crossesAt val="1"/>
        <c:crossBetween val="between"/>
        <c:dispUnits/>
      </c:valAx>
      <c:spPr>
        <a:solidFill>
          <a:srgbClr val="FFFFFF"/>
        </a:solidFill>
        <a:ln w="3175">
          <a:noFill/>
        </a:ln>
      </c:spPr>
    </c:plotArea>
    <c:legend>
      <c:legendPos val="r"/>
      <c:layout>
        <c:manualLayout>
          <c:xMode val="edge"/>
          <c:yMode val="edge"/>
          <c:x val="0.925"/>
          <c:y val="0.48675"/>
          <c:w val="0.07025"/>
          <c:h val="0.157"/>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13164641"/>
        <c:axId val="36922606"/>
      </c:barChart>
      <c:catAx>
        <c:axId val="131646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922606"/>
        <c:crosses val="autoZero"/>
        <c:auto val="1"/>
        <c:lblOffset val="100"/>
        <c:tickLblSkip val="1"/>
        <c:noMultiLvlLbl val="0"/>
      </c:catAx>
      <c:valAx>
        <c:axId val="369226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164641"/>
        <c:crossesAt val="1"/>
        <c:crossBetween val="between"/>
        <c:dispUnits/>
      </c:valAx>
      <c:spPr>
        <a:solidFill>
          <a:srgbClr val="FFFFFF"/>
        </a:solidFill>
        <a:ln w="3175">
          <a:noFill/>
        </a:ln>
      </c:spPr>
    </c:plotArea>
    <c:legend>
      <c:legendPos val="r"/>
      <c:layout>
        <c:manualLayout>
          <c:xMode val="edge"/>
          <c:yMode val="edge"/>
          <c:x val="0.92325"/>
          <c:y val="0.48825"/>
          <c:w val="0.07175"/>
          <c:h val="0.153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10231831"/>
        <c:axId val="65904940"/>
      </c:barChart>
      <c:catAx>
        <c:axId val="1023183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65904940"/>
        <c:crosses val="autoZero"/>
        <c:auto val="1"/>
        <c:lblOffset val="100"/>
        <c:tickLblSkip val="1"/>
        <c:noMultiLvlLbl val="0"/>
      </c:catAx>
      <c:valAx>
        <c:axId val="6590494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231831"/>
        <c:crossesAt val="1"/>
        <c:crossBetween val="between"/>
        <c:dispUnits/>
      </c:valAx>
      <c:spPr>
        <a:solidFill>
          <a:srgbClr val="FFFFFF"/>
        </a:solidFill>
        <a:ln w="3175">
          <a:noFill/>
        </a:ln>
      </c:spPr>
    </c:plotArea>
    <c:legend>
      <c:legendPos val="r"/>
      <c:layout>
        <c:manualLayout>
          <c:xMode val="edge"/>
          <c:yMode val="edge"/>
          <c:x val="0.92525"/>
          <c:y val="0.48625"/>
          <c:w val="0.07"/>
          <c:h val="0.162"/>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28575</xdr:rowOff>
    </xdr:from>
    <xdr:to>
      <xdr:col>4</xdr:col>
      <xdr:colOff>1000125</xdr:colOff>
      <xdr:row>47</xdr:row>
      <xdr:rowOff>142875</xdr:rowOff>
    </xdr:to>
    <xdr:graphicFrame>
      <xdr:nvGraphicFramePr>
        <xdr:cNvPr id="1" name="1 Gráfico"/>
        <xdr:cNvGraphicFramePr/>
      </xdr:nvGraphicFramePr>
      <xdr:xfrm>
        <a:off x="0" y="5829300"/>
        <a:ext cx="5410200" cy="2971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0.944</cdr:y>
    </cdr:from>
    <cdr:to>
      <cdr:x>0.78125</cdr:x>
      <cdr:y>1</cdr:y>
    </cdr:to>
    <cdr:sp>
      <cdr:nvSpPr>
        <cdr:cNvPr id="1" name="2 CuadroTexto"/>
        <cdr:cNvSpPr txBox="1">
          <a:spLocks noChangeArrowheads="1"/>
        </cdr:cNvSpPr>
      </cdr:nvSpPr>
      <cdr:spPr>
        <a:xfrm>
          <a:off x="38100" y="3981450"/>
          <a:ext cx="4552950" cy="25717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 Estimación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57150</xdr:rowOff>
    </xdr:from>
    <xdr:to>
      <xdr:col>5</xdr:col>
      <xdr:colOff>1066800</xdr:colOff>
      <xdr:row>41</xdr:row>
      <xdr:rowOff>114300</xdr:rowOff>
    </xdr:to>
    <xdr:graphicFrame>
      <xdr:nvGraphicFramePr>
        <xdr:cNvPr id="1" name="1 Gráfico"/>
        <xdr:cNvGraphicFramePr/>
      </xdr:nvGraphicFramePr>
      <xdr:xfrm>
        <a:off x="38100" y="3133725"/>
        <a:ext cx="5886450" cy="4219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95250</xdr:rowOff>
    </xdr:from>
    <xdr:to>
      <xdr:col>9</xdr:col>
      <xdr:colOff>733425</xdr:colOff>
      <xdr:row>42</xdr:row>
      <xdr:rowOff>123825</xdr:rowOff>
    </xdr:to>
    <xdr:graphicFrame>
      <xdr:nvGraphicFramePr>
        <xdr:cNvPr id="1" name="1 Gráfico"/>
        <xdr:cNvGraphicFramePr/>
      </xdr:nvGraphicFramePr>
      <xdr:xfrm>
        <a:off x="0" y="3190875"/>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4</xdr:col>
      <xdr:colOff>704850</xdr:colOff>
      <xdr:row>42</xdr:row>
      <xdr:rowOff>104775</xdr:rowOff>
    </xdr:to>
    <xdr:sp>
      <xdr:nvSpPr>
        <xdr:cNvPr id="2" name="2 CuadroTexto"/>
        <xdr:cNvSpPr txBox="1">
          <a:spLocks noChangeArrowheads="1"/>
        </xdr:cNvSpPr>
      </xdr:nvSpPr>
      <xdr:spPr>
        <a:xfrm>
          <a:off x="0" y="7296150"/>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cdr:y>
    </cdr:from>
    <cdr:to>
      <cdr:x>0.47975</cdr:x>
      <cdr:y>1</cdr:y>
    </cdr:to>
    <cdr:sp>
      <cdr:nvSpPr>
        <cdr:cNvPr id="1" name="2 CuadroTexto"/>
        <cdr:cNvSpPr txBox="1">
          <a:spLocks noChangeArrowheads="1"/>
        </cdr:cNvSpPr>
      </cdr:nvSpPr>
      <cdr:spPr>
        <a:xfrm>
          <a:off x="-47624" y="3943350"/>
          <a:ext cx="39433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9</xdr:col>
      <xdr:colOff>742950</xdr:colOff>
      <xdr:row>41</xdr:row>
      <xdr:rowOff>57150</xdr:rowOff>
    </xdr:to>
    <xdr:graphicFrame>
      <xdr:nvGraphicFramePr>
        <xdr:cNvPr id="1" name="1 Gráfico"/>
        <xdr:cNvGraphicFramePr/>
      </xdr:nvGraphicFramePr>
      <xdr:xfrm>
        <a:off x="0" y="3238500"/>
        <a:ext cx="81153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6</xdr:col>
      <xdr:colOff>752475</xdr:colOff>
      <xdr:row>87</xdr:row>
      <xdr:rowOff>123825</xdr:rowOff>
    </xdr:to>
    <xdr:sp>
      <xdr:nvSpPr>
        <xdr:cNvPr id="1" name="1 CuadroTexto"/>
        <xdr:cNvSpPr txBox="1">
          <a:spLocks noChangeArrowheads="1"/>
        </xdr:cNvSpPr>
      </xdr:nvSpPr>
      <xdr:spPr>
        <a:xfrm>
          <a:off x="9525" y="47625"/>
          <a:ext cx="5314950" cy="161925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
</a:t>
          </a:r>
          <a:r>
            <a:rPr lang="en-US" cap="none" sz="1100" b="1" i="0" u="none" baseline="0">
              <a:solidFill>
                <a:srgbClr val="000000"/>
              </a:solidFill>
              <a:latin typeface="Calibri"/>
              <a:ea typeface="Calibri"/>
              <a:cs typeface="Calibri"/>
            </a:rPr>
            <a:t>1. Precios de la papa en mercados mayoristas: tendencia al alza se estabiliza en julio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junio el precio promedio de la papa en los mercados mayoristas de Santiago fue un 20,4% superior al del mes anterior y un 117,3% mayor que</a:t>
          </a:r>
          <a:r>
            <a:rPr lang="en-US" cap="none" sz="1100" b="0" i="0" u="none" baseline="0">
              <a:solidFill>
                <a:srgbClr val="000000"/>
              </a:solidFill>
              <a:latin typeface="Calibri"/>
              <a:ea typeface="Calibri"/>
              <a:cs typeface="Calibri"/>
            </a:rPr>
            <a:t> el</a:t>
          </a:r>
          <a:r>
            <a:rPr lang="en-US" cap="none" sz="1100" b="0" i="0" u="none" baseline="0">
              <a:solidFill>
                <a:srgbClr val="000000"/>
              </a:solidFill>
              <a:latin typeface="Calibri"/>
              <a:ea typeface="Calibri"/>
              <a:cs typeface="Calibri"/>
            </a:rPr>
            <a:t> de igual mes del año 2011 (cuadro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Tal como se había proyectado, el precio de las papas en los mercados mayoristas comenzó a mostrar una tendencia al alza a partir de mediados de mayo. Desde la segunda semana de julio el precio promedio diario se estabilizó en tormo a 11 mil pesos por saco de 50 kilos (cuadro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estima que los precios se mantendrán altos hasta el inicio de la cosecha de papa temprana, esto es, entre septiembre y octubre del presente año.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Precio de la papa en mercados minoristas: en junio bajan en supermercados y suben en ferias
</a:t>
          </a:r>
          <a:r>
            <a:rPr lang="en-US" cap="none" sz="1100" b="0" i="0" u="none" baseline="0">
              <a:solidFill>
                <a:srgbClr val="000000"/>
              </a:solidFill>
              <a:latin typeface="Calibri"/>
              <a:ea typeface="Calibri"/>
              <a:cs typeface="Calibri"/>
            </a:rPr>
            <a:t>En el monitoreo de precios a consumidor que realiza Odepa en la ciudad de Santiago se observó que en junio los precios bajaron 2,7% en supermercados y subieron 7,9% en ferias (cuadro 3). Los precios son superiores a los del año pasado en más de 70%. 
</a:t>
          </a:r>
          <a:r>
            <a:rPr lang="en-US" cap="none" sz="1100" b="0" i="0" u="none" baseline="0">
              <a:solidFill>
                <a:srgbClr val="000000"/>
              </a:solidFill>
              <a:latin typeface="Calibri"/>
              <a:ea typeface="Calibri"/>
              <a:cs typeface="Calibri"/>
            </a:rPr>
            <a:t>La diferencia en el precio de las papas entre ambos tipos de establecimientos se mantiene en los últimos meses en torno a 50%, siendo más baratas las ferias.
</a:t>
          </a:r>
          <a:r>
            <a:rPr lang="en-US" cap="none" sz="1100" b="0" i="0" u="none" baseline="0">
              <a:solidFill>
                <a:srgbClr val="000000"/>
              </a:solidFill>
              <a:latin typeface="Calibri"/>
              <a:ea typeface="Calibri"/>
              <a:cs typeface="Calibri"/>
            </a:rPr>
            <a:t>En los precios monitoreados por la Secretaría Ministerial de Agricultura de la Región del Maule, en la ciudad de Talca, se observó una leve alza en supermercados en los primeros días de junio y casi no hay variación en ferias (cuadro 4).
</a:t>
          </a:r>
          <a:r>
            <a:rPr lang="en-US" cap="none" sz="1100" b="1" i="0" u="none" baseline="0">
              <a:solidFill>
                <a:srgbClr val="000000"/>
              </a:solidFill>
              <a:latin typeface="Calibri"/>
              <a:ea typeface="Calibri"/>
              <a:cs typeface="Calibri"/>
            </a:rPr>
            <a:t>3. Superficie cultivada con papa 2011/12: menor superficie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 la encuesta del INE sobre la superficie sembrada con cultivos anuales para la temporada 2011/12 indicaron que para la papa hubo una disminución de 23%, con una superficie de 41.534 hectáreas. Estas cifras son coherentes con la situación del mercado durante el año 2011, ya que los bajos precios de las temporadas anteriores habrían desincentivado las siembras (cuadros 1 y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También contribuyó a esta baja la escasez de agua de riego en las zonas central y sur del país,  que hizo que muchos agricultores disminuyeran la siembra o desistieran de sembrar.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resultados del INE a nivel regional (cuadro 6), se puede observar que la Región de Los Lagos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100" b="1" i="0" u="none" baseline="0">
              <a:solidFill>
                <a:srgbClr val="000000"/>
              </a:solidFill>
              <a:latin typeface="Calibri"/>
              <a:ea typeface="Calibri"/>
              <a:cs typeface="Calibri"/>
            </a:rPr>
            <a:t>4. Producción y rendimiento de papa 2011/12: bajan la producción y los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Según la encuesta de producción realizada por el INE, la de la papa habría disminuido en 35% respecto a la cosecha anterior, arrojando un resultado de 1.087.186 toneladas entre las regiones de Coquimbo y Los Lagos.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Así también se registró una baja de 15% en los rendimientos, que llegaron a 26,62 toneladas por hectárea. Esta menor oferta motiva el alza que se observa en los precios, la que se estima persistirá hasta el inicio de la cosecha de papa temprana, entre septiembre y octubre del presente año (cuadro 5).</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Comercio exterior de productos derivados de papa: más importaciones y menos 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balanza comercial de los derivados de papa fue negativa en US$ 49 millones en el año 2011. Se importaron productos por un valor CIF de US$ 52 millones y se exportaron por un valor FOB de US$ 3 millones (cuadros 9 y 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principales ventas al exterior fueron de copos o puré de papas, con un valor FOB de US$ 1,4 millones, cuyo principal destino fue Brasil.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71% de las importaciones correspondió a papas preparadas congeladas, que son fundamentalmente bastones de papas prefritas congeladas. Bélgica fue el principal proveedor, seguida de Argentina y Holanda. Las compras de este producto crecieron 13,2% en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Entre enero y junio de 2012 se observa un crecimiento en las ventas de harina de papa a Brasil, Venezuela y Colombia, y de papas preparadas congeladas a Venezuela. También se registran ventas importantes de papas in vitro para siembra a Guatemala y Brasil. Por otra parte, se registran disminuciones importantes en las exportaciones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y puré de papas. A la fecha no se han registrado ventas al exterior de papa semilla.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este período el valor de las importaciones de productos derivados de papa ha crecido en 52,9% y el principal incremento se observa en las compras de papas prefritas congeladas de Bélgica y Argentina; en las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de México, y en el puré de Alemania y Holanda.</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0.94425</cdr:y>
    </cdr:from>
    <cdr:to>
      <cdr:x>0.17075</cdr:x>
      <cdr:y>1</cdr:y>
    </cdr:to>
    <cdr:sp>
      <cdr:nvSpPr>
        <cdr:cNvPr id="1" name="1 CuadroTexto"/>
        <cdr:cNvSpPr txBox="1">
          <a:spLocks noChangeArrowheads="1"/>
        </cdr:cNvSpPr>
      </cdr:nvSpPr>
      <cdr:spPr>
        <a:xfrm>
          <a:off x="-47624" y="3848100"/>
          <a:ext cx="1133475" cy="27622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5</xdr:col>
      <xdr:colOff>828675</xdr:colOff>
      <xdr:row>43</xdr:row>
      <xdr:rowOff>76200</xdr:rowOff>
    </xdr:to>
    <xdr:graphicFrame>
      <xdr:nvGraphicFramePr>
        <xdr:cNvPr id="1" name="3 Gráfico"/>
        <xdr:cNvGraphicFramePr/>
      </xdr:nvGraphicFramePr>
      <xdr:xfrm>
        <a:off x="0" y="3562350"/>
        <a:ext cx="6324600" cy="4076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0.961</cdr:y>
    </cdr:from>
    <cdr:to>
      <cdr:x>-0.00825</cdr:x>
      <cdr:y>0.9615</cdr:y>
    </cdr:to>
    <cdr:sp>
      <cdr:nvSpPr>
        <cdr:cNvPr id="1" name="1 CuadroTexto"/>
        <cdr:cNvSpPr txBox="1">
          <a:spLocks noChangeArrowheads="1"/>
        </cdr:cNvSpPr>
      </cdr:nvSpPr>
      <cdr:spPr>
        <a:xfrm>
          <a:off x="-47624" y="3171825"/>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38100</xdr:rowOff>
    </xdr:from>
    <xdr:to>
      <xdr:col>7</xdr:col>
      <xdr:colOff>742950</xdr:colOff>
      <xdr:row>55</xdr:row>
      <xdr:rowOff>104775</xdr:rowOff>
    </xdr:to>
    <xdr:graphicFrame>
      <xdr:nvGraphicFramePr>
        <xdr:cNvPr id="1" name="2 Gráfico"/>
        <xdr:cNvGraphicFramePr/>
      </xdr:nvGraphicFramePr>
      <xdr:xfrm>
        <a:off x="28575" y="7419975"/>
        <a:ext cx="6219825" cy="3305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41</xdr:row>
      <xdr:rowOff>76200</xdr:rowOff>
    </xdr:to>
    <xdr:graphicFrame>
      <xdr:nvGraphicFramePr>
        <xdr:cNvPr id="1" name="1 Gráfico"/>
        <xdr:cNvGraphicFramePr/>
      </xdr:nvGraphicFramePr>
      <xdr:xfrm>
        <a:off x="0" y="3505200"/>
        <a:ext cx="5953125" cy="38100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39</xdr:row>
      <xdr:rowOff>142875</xdr:rowOff>
    </xdr:from>
    <xdr:ext cx="752475" cy="219075"/>
    <xdr:sp>
      <xdr:nvSpPr>
        <xdr:cNvPr id="2" name="2 CuadroTexto"/>
        <xdr:cNvSpPr txBox="1">
          <a:spLocks noChangeArrowheads="1"/>
        </xdr:cNvSpPr>
      </xdr:nvSpPr>
      <xdr:spPr>
        <a:xfrm>
          <a:off x="76200" y="7000875"/>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0.95525</cdr:y>
    </cdr:from>
    <cdr:to>
      <cdr:x>0.7055</cdr:x>
      <cdr:y>1</cdr:y>
    </cdr:to>
    <cdr:sp>
      <cdr:nvSpPr>
        <cdr:cNvPr id="1" name="1 CuadroTexto"/>
        <cdr:cNvSpPr txBox="1">
          <a:spLocks noChangeArrowheads="1"/>
        </cdr:cNvSpPr>
      </cdr:nvSpPr>
      <cdr:spPr>
        <a:xfrm>
          <a:off x="-47624" y="2838450"/>
          <a:ext cx="3867150" cy="180975"/>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E13" sqref="E13:G13"/>
    </sheetView>
  </sheetViews>
  <sheetFormatPr defaultColWidth="11.421875" defaultRowHeight="15"/>
  <sheetData>
    <row r="13" spans="5:10" ht="25.5">
      <c r="E13" s="158" t="s">
        <v>162</v>
      </c>
      <c r="F13" s="158"/>
      <c r="G13" s="158"/>
      <c r="H13" s="2"/>
      <c r="I13" s="2"/>
      <c r="J13" s="2"/>
    </row>
    <row r="14" spans="5:7" ht="15">
      <c r="E14" s="1"/>
      <c r="F14" s="1"/>
      <c r="G14" s="1"/>
    </row>
    <row r="15" spans="5:10" ht="15.75">
      <c r="E15" s="156" t="s">
        <v>182</v>
      </c>
      <c r="F15" s="157"/>
      <c r="G15" s="157"/>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Q20"/>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70" t="s">
        <v>21</v>
      </c>
      <c r="B1" s="170"/>
      <c r="C1" s="170"/>
      <c r="D1" s="170"/>
      <c r="E1" s="170"/>
      <c r="F1" s="170"/>
      <c r="G1" s="170"/>
      <c r="H1" s="170"/>
      <c r="I1" s="170"/>
      <c r="J1" s="170"/>
    </row>
    <row r="2" spans="1:10" ht="12.75" customHeight="1">
      <c r="A2" s="170" t="s">
        <v>36</v>
      </c>
      <c r="B2" s="170"/>
      <c r="C2" s="170"/>
      <c r="D2" s="170"/>
      <c r="E2" s="170"/>
      <c r="F2" s="170"/>
      <c r="G2" s="170"/>
      <c r="H2" s="170"/>
      <c r="I2" s="170"/>
      <c r="J2" s="170"/>
    </row>
    <row r="3" spans="1:10" ht="12.75">
      <c r="A3" s="170" t="s">
        <v>35</v>
      </c>
      <c r="B3" s="170"/>
      <c r="C3" s="170"/>
      <c r="D3" s="170"/>
      <c r="E3" s="170"/>
      <c r="F3" s="170"/>
      <c r="G3" s="170"/>
      <c r="H3" s="170"/>
      <c r="I3" s="170"/>
      <c r="J3" s="170"/>
    </row>
    <row r="4" spans="1:10" ht="12.75">
      <c r="A4" s="11"/>
      <c r="B4" s="11"/>
      <c r="C4" s="11"/>
      <c r="D4" s="11"/>
      <c r="E4" s="11"/>
      <c r="F4" s="11"/>
      <c r="G4" s="11"/>
      <c r="H4" s="11"/>
      <c r="I4" s="24"/>
      <c r="J4" s="11"/>
    </row>
    <row r="5" spans="1:10" ht="15" customHeight="1">
      <c r="A5" s="185" t="s">
        <v>19</v>
      </c>
      <c r="B5" s="27" t="s">
        <v>32</v>
      </c>
      <c r="C5" s="27" t="s">
        <v>32</v>
      </c>
      <c r="D5" s="27" t="s">
        <v>34</v>
      </c>
      <c r="E5" s="27" t="s">
        <v>32</v>
      </c>
      <c r="F5" s="27" t="s">
        <v>33</v>
      </c>
      <c r="G5" s="27" t="s">
        <v>33</v>
      </c>
      <c r="H5" s="27" t="s">
        <v>32</v>
      </c>
      <c r="I5" s="27" t="s">
        <v>32</v>
      </c>
      <c r="J5" s="27" t="s">
        <v>32</v>
      </c>
    </row>
    <row r="6" spans="1:10" ht="12.75">
      <c r="A6" s="186"/>
      <c r="B6" s="26" t="s">
        <v>31</v>
      </c>
      <c r="C6" s="26" t="s">
        <v>30</v>
      </c>
      <c r="D6" s="26" t="s">
        <v>29</v>
      </c>
      <c r="E6" s="26" t="s">
        <v>28</v>
      </c>
      <c r="F6" s="26" t="s">
        <v>27</v>
      </c>
      <c r="G6" s="26" t="s">
        <v>26</v>
      </c>
      <c r="H6" s="26" t="s">
        <v>25</v>
      </c>
      <c r="I6" s="26" t="s">
        <v>24</v>
      </c>
      <c r="J6" s="26" t="s">
        <v>23</v>
      </c>
    </row>
    <row r="7" spans="1:17" ht="12.75">
      <c r="A7" s="11" t="s">
        <v>14</v>
      </c>
      <c r="B7" s="24">
        <v>5960</v>
      </c>
      <c r="C7" s="24">
        <v>1480</v>
      </c>
      <c r="D7" s="24">
        <v>4280</v>
      </c>
      <c r="E7" s="24">
        <v>2960</v>
      </c>
      <c r="F7" s="24">
        <v>4170</v>
      </c>
      <c r="G7" s="24">
        <v>5240</v>
      </c>
      <c r="H7" s="24">
        <v>18030</v>
      </c>
      <c r="I7" s="11"/>
      <c r="J7" s="24">
        <v>17930</v>
      </c>
      <c r="K7" s="21"/>
      <c r="L7" s="21"/>
      <c r="M7" s="21"/>
      <c r="N7" s="21"/>
      <c r="O7" s="21"/>
      <c r="P7" s="21"/>
      <c r="Q7" s="21"/>
    </row>
    <row r="8" spans="1:17" ht="12.75">
      <c r="A8" s="11" t="s">
        <v>13</v>
      </c>
      <c r="B8" s="24">
        <v>5420</v>
      </c>
      <c r="C8" s="24">
        <v>1190</v>
      </c>
      <c r="D8" s="24">
        <v>4090</v>
      </c>
      <c r="E8" s="24">
        <v>3140</v>
      </c>
      <c r="F8" s="24">
        <v>3850</v>
      </c>
      <c r="G8" s="24">
        <v>5690</v>
      </c>
      <c r="H8" s="24">
        <v>15000</v>
      </c>
      <c r="I8" s="11"/>
      <c r="J8" s="24">
        <v>16310</v>
      </c>
      <c r="K8" s="21"/>
      <c r="L8" s="21"/>
      <c r="M8" s="21"/>
      <c r="N8" s="21"/>
      <c r="O8" s="21"/>
      <c r="P8" s="21"/>
      <c r="Q8" s="21"/>
    </row>
    <row r="9" spans="1:17" ht="12.75">
      <c r="A9" s="11" t="s">
        <v>12</v>
      </c>
      <c r="B9" s="24">
        <v>5400</v>
      </c>
      <c r="C9" s="24">
        <v>1200</v>
      </c>
      <c r="D9" s="24">
        <v>4000</v>
      </c>
      <c r="E9" s="24">
        <v>3450</v>
      </c>
      <c r="F9" s="24">
        <v>3800</v>
      </c>
      <c r="G9" s="24">
        <v>6400</v>
      </c>
      <c r="H9" s="24">
        <v>16800</v>
      </c>
      <c r="I9" s="11"/>
      <c r="J9" s="24">
        <v>17200</v>
      </c>
      <c r="K9" s="21"/>
      <c r="L9" s="21"/>
      <c r="M9" s="21"/>
      <c r="N9" s="21"/>
      <c r="O9" s="21"/>
      <c r="P9" s="21"/>
      <c r="Q9" s="21"/>
    </row>
    <row r="10" spans="1:17" ht="12.75">
      <c r="A10" s="11" t="s">
        <v>11</v>
      </c>
      <c r="B10" s="24">
        <v>4960</v>
      </c>
      <c r="C10" s="24">
        <v>1550</v>
      </c>
      <c r="D10" s="24">
        <v>3260</v>
      </c>
      <c r="E10" s="24">
        <v>2820</v>
      </c>
      <c r="F10" s="24">
        <v>2800</v>
      </c>
      <c r="G10" s="24">
        <v>6290</v>
      </c>
      <c r="H10" s="24">
        <v>15620</v>
      </c>
      <c r="I10" s="11"/>
      <c r="J10" s="24">
        <v>17010</v>
      </c>
      <c r="K10" s="21"/>
      <c r="L10" s="21"/>
      <c r="M10" s="21"/>
      <c r="N10" s="21"/>
      <c r="O10" s="21"/>
      <c r="P10" s="21"/>
      <c r="Q10" s="21"/>
    </row>
    <row r="11" spans="1:17" ht="12.75">
      <c r="A11" s="11" t="s">
        <v>10</v>
      </c>
      <c r="B11" s="24">
        <v>5590</v>
      </c>
      <c r="C11" s="24">
        <v>1870</v>
      </c>
      <c r="D11" s="24">
        <v>4000</v>
      </c>
      <c r="E11" s="24">
        <v>3410</v>
      </c>
      <c r="F11" s="24">
        <v>3740</v>
      </c>
      <c r="G11" s="24">
        <v>6600</v>
      </c>
      <c r="H11" s="24">
        <v>17980</v>
      </c>
      <c r="I11" s="11"/>
      <c r="J11" s="24">
        <v>18700</v>
      </c>
      <c r="K11" s="21"/>
      <c r="L11" s="21"/>
      <c r="M11" s="21"/>
      <c r="N11" s="21"/>
      <c r="O11" s="21"/>
      <c r="P11" s="21"/>
      <c r="Q11" s="21"/>
    </row>
    <row r="12" spans="1:17" ht="12.75">
      <c r="A12" s="25" t="s">
        <v>9</v>
      </c>
      <c r="B12" s="24">
        <v>5350</v>
      </c>
      <c r="C12" s="24">
        <v>1950</v>
      </c>
      <c r="D12" s="24">
        <v>4400</v>
      </c>
      <c r="E12" s="24">
        <v>3700</v>
      </c>
      <c r="F12" s="24">
        <v>3900</v>
      </c>
      <c r="G12" s="24">
        <v>7100</v>
      </c>
      <c r="H12" s="24">
        <v>17700</v>
      </c>
      <c r="I12" s="11"/>
      <c r="J12" s="24">
        <v>18500</v>
      </c>
      <c r="K12" s="21"/>
      <c r="L12" s="21"/>
      <c r="M12" s="21"/>
      <c r="N12" s="21"/>
      <c r="O12" s="21"/>
      <c r="P12" s="21"/>
      <c r="Q12" s="21"/>
    </row>
    <row r="13" spans="1:17" ht="12.75">
      <c r="A13" s="25" t="s">
        <v>8</v>
      </c>
      <c r="B13" s="24">
        <v>3520</v>
      </c>
      <c r="C13" s="24">
        <v>2040</v>
      </c>
      <c r="D13" s="24">
        <v>5610</v>
      </c>
      <c r="E13" s="24">
        <v>1570</v>
      </c>
      <c r="F13" s="24">
        <v>3430</v>
      </c>
      <c r="G13" s="24">
        <v>8100</v>
      </c>
      <c r="H13" s="24">
        <v>14800</v>
      </c>
      <c r="I13" s="24">
        <v>4240</v>
      </c>
      <c r="J13" s="24">
        <v>11960</v>
      </c>
      <c r="K13" s="21"/>
      <c r="L13" s="21"/>
      <c r="M13" s="21"/>
      <c r="N13" s="21"/>
      <c r="O13" s="21"/>
      <c r="P13" s="21"/>
      <c r="Q13" s="21"/>
    </row>
    <row r="14" spans="1:17" ht="12.75">
      <c r="A14" s="25" t="s">
        <v>7</v>
      </c>
      <c r="B14" s="24">
        <v>2996</v>
      </c>
      <c r="C14" s="24">
        <v>606</v>
      </c>
      <c r="D14" s="24">
        <v>2760</v>
      </c>
      <c r="E14" s="24">
        <v>259</v>
      </c>
      <c r="F14" s="24">
        <v>2183</v>
      </c>
      <c r="G14" s="24">
        <v>7025</v>
      </c>
      <c r="H14" s="24">
        <v>13473</v>
      </c>
      <c r="I14" s="24">
        <v>4567</v>
      </c>
      <c r="J14" s="24">
        <v>10522</v>
      </c>
      <c r="K14" s="21"/>
      <c r="L14" s="21"/>
      <c r="M14" s="21"/>
      <c r="N14" s="21"/>
      <c r="O14" s="21"/>
      <c r="P14" s="21"/>
      <c r="Q14" s="21"/>
    </row>
    <row r="15" spans="1:17" ht="12.75">
      <c r="A15" s="11" t="s">
        <v>6</v>
      </c>
      <c r="B15" s="24">
        <v>3421</v>
      </c>
      <c r="C15" s="24">
        <v>447</v>
      </c>
      <c r="D15" s="24">
        <v>3493</v>
      </c>
      <c r="E15" s="24">
        <v>1981</v>
      </c>
      <c r="F15" s="24">
        <v>4589</v>
      </c>
      <c r="G15" s="24">
        <v>8958</v>
      </c>
      <c r="H15" s="24">
        <v>16756</v>
      </c>
      <c r="I15" s="24">
        <v>3767</v>
      </c>
      <c r="J15" s="24">
        <v>6672</v>
      </c>
      <c r="K15" s="21"/>
      <c r="L15" s="21"/>
      <c r="M15" s="21"/>
      <c r="N15" s="21"/>
      <c r="O15" s="21"/>
      <c r="P15" s="21"/>
      <c r="Q15" s="21"/>
    </row>
    <row r="16" spans="1:17" ht="12.75">
      <c r="A16" s="11" t="s">
        <v>5</v>
      </c>
      <c r="B16" s="24">
        <v>3208</v>
      </c>
      <c r="C16" s="24">
        <v>1493</v>
      </c>
      <c r="D16" s="24">
        <v>3750</v>
      </c>
      <c r="E16" s="24">
        <v>887</v>
      </c>
      <c r="F16" s="24">
        <v>4584</v>
      </c>
      <c r="G16" s="24">
        <v>9385</v>
      </c>
      <c r="H16" s="24">
        <v>17757</v>
      </c>
      <c r="I16" s="24">
        <v>3839</v>
      </c>
      <c r="J16" s="24">
        <v>8063</v>
      </c>
      <c r="K16" s="21"/>
      <c r="L16" s="21"/>
      <c r="M16" s="21"/>
      <c r="N16" s="21"/>
      <c r="O16" s="21"/>
      <c r="P16" s="21"/>
      <c r="Q16" s="21"/>
    </row>
    <row r="17" spans="1:17" ht="12.75">
      <c r="A17" s="23" t="s">
        <v>177</v>
      </c>
      <c r="B17" s="22">
        <v>1865</v>
      </c>
      <c r="C17" s="22">
        <v>1421</v>
      </c>
      <c r="D17" s="22">
        <v>3607</v>
      </c>
      <c r="E17" s="22">
        <v>1681</v>
      </c>
      <c r="F17" s="22">
        <v>2080</v>
      </c>
      <c r="G17" s="22">
        <v>5998</v>
      </c>
      <c r="H17" s="22">
        <v>10383</v>
      </c>
      <c r="I17" s="22">
        <v>3393</v>
      </c>
      <c r="J17" s="22">
        <v>10419</v>
      </c>
      <c r="K17" s="21"/>
      <c r="L17" s="155">
        <f>+(J17+H17+G17)/41534</f>
        <v>0.645254490297106</v>
      </c>
      <c r="M17" s="21"/>
      <c r="N17" s="21"/>
      <c r="O17" s="21"/>
      <c r="P17" s="21"/>
      <c r="Q17" s="21"/>
    </row>
    <row r="18" spans="1:10" ht="12.75" customHeight="1">
      <c r="A18" s="189" t="s">
        <v>22</v>
      </c>
      <c r="B18" s="189"/>
      <c r="C18" s="189"/>
      <c r="D18" s="189"/>
      <c r="E18" s="189"/>
      <c r="F18" s="189"/>
      <c r="G18" s="189"/>
      <c r="H18" s="189"/>
      <c r="I18" s="189"/>
      <c r="J18" s="189"/>
    </row>
    <row r="19" spans="1:10" ht="12.75" customHeight="1">
      <c r="A19" s="20" t="s">
        <v>4</v>
      </c>
      <c r="B19" s="20"/>
      <c r="C19" s="20"/>
      <c r="D19" s="20"/>
      <c r="E19" s="20"/>
      <c r="F19" s="20"/>
      <c r="G19" s="20"/>
      <c r="H19" s="20"/>
      <c r="I19" s="20"/>
      <c r="J19" s="20"/>
    </row>
    <row r="20" spans="1:10" ht="12.75">
      <c r="A20" s="11"/>
      <c r="B20" s="11"/>
      <c r="C20" s="11"/>
      <c r="D20" s="11"/>
      <c r="E20" s="11"/>
      <c r="F20" s="11"/>
      <c r="G20" s="11"/>
      <c r="H20" s="11"/>
      <c r="I20" s="11"/>
      <c r="J20" s="11"/>
    </row>
  </sheetData>
  <sheetProtection/>
  <mergeCells count="5">
    <mergeCell ref="A18:J18"/>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20"/>
  <sheetViews>
    <sheetView view="pageBreakPreview" zoomScaleSheetLayoutView="100" zoomScalePageLayoutView="0" workbookViewId="0" topLeftCell="A1">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9" ht="12.75">
      <c r="A1" s="170" t="s">
        <v>150</v>
      </c>
      <c r="B1" s="170"/>
      <c r="C1" s="170"/>
      <c r="D1" s="170"/>
      <c r="E1" s="170"/>
      <c r="F1" s="170"/>
      <c r="G1" s="170"/>
      <c r="H1" s="170"/>
      <c r="I1" s="170"/>
      <c r="J1" s="170"/>
      <c r="K1" s="19"/>
      <c r="L1" s="19"/>
      <c r="M1" s="19"/>
      <c r="N1" s="19"/>
      <c r="O1" s="19"/>
      <c r="P1" s="19"/>
      <c r="Q1" s="19"/>
      <c r="R1" s="19"/>
      <c r="S1" s="19"/>
    </row>
    <row r="2" spans="1:19" ht="14.25" customHeight="1">
      <c r="A2" s="170" t="s">
        <v>39</v>
      </c>
      <c r="B2" s="170"/>
      <c r="C2" s="170"/>
      <c r="D2" s="170"/>
      <c r="E2" s="170"/>
      <c r="F2" s="170"/>
      <c r="G2" s="170"/>
      <c r="H2" s="170"/>
      <c r="I2" s="170"/>
      <c r="J2" s="170"/>
      <c r="K2" s="19"/>
      <c r="L2" s="19"/>
      <c r="M2" s="19"/>
      <c r="N2" s="19"/>
      <c r="O2" s="19"/>
      <c r="P2" s="19"/>
      <c r="Q2" s="19"/>
      <c r="R2" s="19"/>
      <c r="S2" s="19"/>
    </row>
    <row r="3" spans="1:19" ht="12.75">
      <c r="A3" s="170" t="s">
        <v>38</v>
      </c>
      <c r="B3" s="170"/>
      <c r="C3" s="170"/>
      <c r="D3" s="170"/>
      <c r="E3" s="170"/>
      <c r="F3" s="170"/>
      <c r="G3" s="170"/>
      <c r="H3" s="170"/>
      <c r="I3" s="170"/>
      <c r="J3" s="170"/>
      <c r="K3" s="19"/>
      <c r="L3" s="19"/>
      <c r="M3" s="19"/>
      <c r="N3" s="19"/>
      <c r="O3" s="19"/>
      <c r="P3" s="19"/>
      <c r="Q3" s="19"/>
      <c r="R3" s="19"/>
      <c r="S3" s="19"/>
    </row>
    <row r="4" spans="1:19" ht="12.75">
      <c r="A4" s="11"/>
      <c r="B4" s="11"/>
      <c r="C4" s="11"/>
      <c r="D4" s="11"/>
      <c r="E4" s="11"/>
      <c r="F4" s="11"/>
      <c r="G4" s="11"/>
      <c r="H4" s="11"/>
      <c r="I4" s="24"/>
      <c r="J4" s="11"/>
      <c r="K4" s="11"/>
      <c r="L4" s="11"/>
      <c r="M4" s="11"/>
      <c r="N4" s="11"/>
      <c r="O4" s="11"/>
      <c r="P4" s="11"/>
      <c r="Q4" s="11"/>
      <c r="R4" s="11"/>
      <c r="S4" s="11"/>
    </row>
    <row r="5" spans="1:19" ht="12.75">
      <c r="A5" s="185" t="s">
        <v>19</v>
      </c>
      <c r="B5" s="27" t="s">
        <v>32</v>
      </c>
      <c r="C5" s="27" t="s">
        <v>32</v>
      </c>
      <c r="D5" s="27" t="s">
        <v>34</v>
      </c>
      <c r="E5" s="27" t="s">
        <v>32</v>
      </c>
      <c r="F5" s="27" t="s">
        <v>33</v>
      </c>
      <c r="G5" s="27" t="s">
        <v>33</v>
      </c>
      <c r="H5" s="27" t="s">
        <v>32</v>
      </c>
      <c r="I5" s="27" t="s">
        <v>32</v>
      </c>
      <c r="J5" s="27" t="s">
        <v>32</v>
      </c>
      <c r="K5" s="18"/>
      <c r="L5" s="18"/>
      <c r="M5" s="18"/>
      <c r="N5" s="18"/>
      <c r="O5" s="18"/>
      <c r="P5" s="18"/>
      <c r="Q5" s="18"/>
      <c r="R5" s="18"/>
      <c r="S5" s="18"/>
    </row>
    <row r="6" spans="1:19" ht="12.75">
      <c r="A6" s="186"/>
      <c r="B6" s="26" t="s">
        <v>31</v>
      </c>
      <c r="C6" s="26" t="s">
        <v>30</v>
      </c>
      <c r="D6" s="26" t="s">
        <v>29</v>
      </c>
      <c r="E6" s="26" t="s">
        <v>28</v>
      </c>
      <c r="F6" s="26" t="s">
        <v>27</v>
      </c>
      <c r="G6" s="26" t="s">
        <v>26</v>
      </c>
      <c r="H6" s="26" t="s">
        <v>25</v>
      </c>
      <c r="I6" s="26" t="s">
        <v>24</v>
      </c>
      <c r="J6" s="26" t="s">
        <v>23</v>
      </c>
      <c r="K6" s="18"/>
      <c r="L6" s="18"/>
      <c r="M6" s="18"/>
      <c r="N6" s="18"/>
      <c r="O6" s="18"/>
      <c r="P6" s="18"/>
      <c r="Q6" s="18"/>
      <c r="R6" s="18"/>
      <c r="S6" s="18"/>
    </row>
    <row r="7" spans="1:19" ht="12.75">
      <c r="A7" s="30" t="s">
        <v>14</v>
      </c>
      <c r="B7" s="31">
        <v>131241.4</v>
      </c>
      <c r="C7" s="29">
        <v>21402.7</v>
      </c>
      <c r="D7" s="29">
        <v>82529.4</v>
      </c>
      <c r="E7" s="29">
        <v>49669.7</v>
      </c>
      <c r="F7" s="29">
        <v>62218.6</v>
      </c>
      <c r="G7" s="29">
        <v>104593.9</v>
      </c>
      <c r="H7" s="29">
        <v>420346.7</v>
      </c>
      <c r="I7" s="30"/>
      <c r="J7" s="29">
        <v>419319.1</v>
      </c>
      <c r="K7" s="24"/>
      <c r="L7" s="24"/>
      <c r="M7" s="24"/>
      <c r="N7" s="24"/>
      <c r="O7" s="24"/>
      <c r="P7" s="24"/>
      <c r="Q7" s="24"/>
      <c r="R7" s="24"/>
      <c r="S7" s="24"/>
    </row>
    <row r="8" spans="1:19" ht="12.75">
      <c r="A8" s="11" t="s">
        <v>13</v>
      </c>
      <c r="B8" s="24">
        <v>110721.3</v>
      </c>
      <c r="C8" s="24">
        <v>14420.5</v>
      </c>
      <c r="D8" s="24">
        <v>63776.2</v>
      </c>
      <c r="E8" s="24">
        <v>57186.7</v>
      </c>
      <c r="F8" s="24">
        <v>57216.7</v>
      </c>
      <c r="G8" s="24">
        <v>113195.2</v>
      </c>
      <c r="H8" s="24">
        <v>297628.6</v>
      </c>
      <c r="I8" s="11"/>
      <c r="J8" s="24">
        <v>367637.1</v>
      </c>
      <c r="K8" s="24"/>
      <c r="L8" s="24"/>
      <c r="M8" s="24"/>
      <c r="N8" s="24"/>
      <c r="O8" s="24"/>
      <c r="P8" s="24"/>
      <c r="Q8" s="24"/>
      <c r="R8" s="24"/>
      <c r="S8" s="24"/>
    </row>
    <row r="9" spans="1:19" ht="12.75">
      <c r="A9" s="11" t="s">
        <v>12</v>
      </c>
      <c r="B9" s="24">
        <v>109620</v>
      </c>
      <c r="C9" s="24">
        <v>15000</v>
      </c>
      <c r="D9" s="24">
        <v>63360</v>
      </c>
      <c r="E9" s="24">
        <v>65550</v>
      </c>
      <c r="F9" s="24">
        <v>57190</v>
      </c>
      <c r="G9" s="24">
        <v>128320</v>
      </c>
      <c r="H9" s="24">
        <v>302400</v>
      </c>
      <c r="I9" s="11"/>
      <c r="J9" s="24">
        <v>390784</v>
      </c>
      <c r="K9" s="24"/>
      <c r="L9" s="24"/>
      <c r="M9" s="24"/>
      <c r="N9" s="24"/>
      <c r="O9" s="24"/>
      <c r="P9" s="24"/>
      <c r="Q9" s="24"/>
      <c r="R9" s="24"/>
      <c r="S9" s="24"/>
    </row>
    <row r="10" spans="1:19" ht="12.75">
      <c r="A10" s="11" t="s">
        <v>11</v>
      </c>
      <c r="B10" s="24">
        <v>106540.8</v>
      </c>
      <c r="C10" s="24">
        <v>25575</v>
      </c>
      <c r="D10" s="24">
        <v>43227.6</v>
      </c>
      <c r="E10" s="24">
        <v>56512.8</v>
      </c>
      <c r="F10" s="24">
        <v>42448</v>
      </c>
      <c r="G10" s="24">
        <v>127498.3</v>
      </c>
      <c r="H10" s="24">
        <v>321303.4</v>
      </c>
      <c r="I10" s="11"/>
      <c r="J10" s="24">
        <v>380683.8</v>
      </c>
      <c r="K10" s="24"/>
      <c r="L10" s="24"/>
      <c r="M10" s="24"/>
      <c r="N10" s="24"/>
      <c r="O10" s="24"/>
      <c r="P10" s="24"/>
      <c r="Q10" s="24"/>
      <c r="R10" s="24"/>
      <c r="S10" s="24"/>
    </row>
    <row r="11" spans="1:19" ht="12.75">
      <c r="A11" s="11" t="s">
        <v>10</v>
      </c>
      <c r="B11" s="24">
        <v>120464.5</v>
      </c>
      <c r="C11" s="24">
        <v>31322.5</v>
      </c>
      <c r="D11" s="24">
        <v>59440</v>
      </c>
      <c r="E11" s="24">
        <v>44261.8</v>
      </c>
      <c r="F11" s="24">
        <v>63355.6</v>
      </c>
      <c r="G11" s="24">
        <v>131670</v>
      </c>
      <c r="H11" s="24">
        <v>446083.8</v>
      </c>
      <c r="I11" s="11"/>
      <c r="J11" s="24">
        <v>482834</v>
      </c>
      <c r="K11" s="24"/>
      <c r="L11" s="24"/>
      <c r="M11" s="24"/>
      <c r="N11" s="24"/>
      <c r="O11" s="24"/>
      <c r="P11" s="24"/>
      <c r="Q11" s="24"/>
      <c r="R11" s="24"/>
      <c r="S11" s="24"/>
    </row>
    <row r="12" spans="1:19" ht="12.75">
      <c r="A12" s="25" t="s">
        <v>9</v>
      </c>
      <c r="B12" s="24">
        <v>120464.5</v>
      </c>
      <c r="C12" s="24">
        <v>33150</v>
      </c>
      <c r="D12" s="24">
        <v>65120</v>
      </c>
      <c r="E12" s="24">
        <v>63159</v>
      </c>
      <c r="F12" s="24">
        <v>68250</v>
      </c>
      <c r="G12" s="24">
        <v>144485</v>
      </c>
      <c r="H12" s="24">
        <v>438960</v>
      </c>
      <c r="I12" s="11"/>
      <c r="J12" s="24">
        <v>499500</v>
      </c>
      <c r="K12" s="24"/>
      <c r="L12" s="24"/>
      <c r="M12" s="24"/>
      <c r="N12" s="24"/>
      <c r="O12" s="24"/>
      <c r="P12" s="24"/>
      <c r="Q12" s="24"/>
      <c r="R12" s="24"/>
      <c r="S12" s="24"/>
    </row>
    <row r="13" spans="1:19" ht="12.75">
      <c r="A13" s="25" t="s">
        <v>8</v>
      </c>
      <c r="B13" s="24">
        <v>66880</v>
      </c>
      <c r="C13" s="24">
        <v>27744</v>
      </c>
      <c r="D13" s="24">
        <v>86001.3</v>
      </c>
      <c r="E13" s="24">
        <v>26690</v>
      </c>
      <c r="F13" s="24">
        <v>58550.1</v>
      </c>
      <c r="G13" s="24">
        <v>135270</v>
      </c>
      <c r="H13" s="24">
        <v>220224</v>
      </c>
      <c r="I13" s="24">
        <v>86623.2</v>
      </c>
      <c r="J13" s="24">
        <v>251518.8</v>
      </c>
      <c r="K13" s="24"/>
      <c r="L13" s="24"/>
      <c r="M13" s="24"/>
      <c r="N13" s="24"/>
      <c r="O13" s="24"/>
      <c r="P13" s="24"/>
      <c r="Q13" s="24"/>
      <c r="R13" s="24"/>
      <c r="S13" s="24"/>
    </row>
    <row r="14" spans="1:19" ht="12.75">
      <c r="A14" s="25" t="s">
        <v>7</v>
      </c>
      <c r="B14" s="24">
        <v>51591.1</v>
      </c>
      <c r="C14" s="24">
        <v>8350.7</v>
      </c>
      <c r="D14" s="24">
        <v>53081.5</v>
      </c>
      <c r="E14" s="24">
        <v>3752.9</v>
      </c>
      <c r="F14" s="24">
        <v>31915.5</v>
      </c>
      <c r="G14" s="24">
        <v>109800.8</v>
      </c>
      <c r="H14" s="24">
        <v>265552.8</v>
      </c>
      <c r="I14" s="24">
        <v>121619.2</v>
      </c>
      <c r="J14" s="24">
        <v>272625</v>
      </c>
      <c r="K14" s="24"/>
      <c r="L14" s="24"/>
      <c r="M14" s="24"/>
      <c r="N14" s="24"/>
      <c r="O14" s="24"/>
      <c r="P14" s="24"/>
      <c r="Q14" s="24"/>
      <c r="R14" s="24"/>
      <c r="S14" s="24"/>
    </row>
    <row r="15" spans="1:19" ht="12.75">
      <c r="A15" s="25" t="s">
        <v>6</v>
      </c>
      <c r="B15" s="24">
        <v>78466.3</v>
      </c>
      <c r="C15" s="24">
        <v>11764.2</v>
      </c>
      <c r="D15" s="24">
        <v>86174.8</v>
      </c>
      <c r="E15" s="24">
        <v>38358</v>
      </c>
      <c r="F15" s="24">
        <v>57455.5</v>
      </c>
      <c r="G15" s="24">
        <v>165633.4</v>
      </c>
      <c r="H15" s="24">
        <v>315519.2</v>
      </c>
      <c r="I15" s="24">
        <v>124687.7</v>
      </c>
      <c r="J15" s="24">
        <v>197024.2</v>
      </c>
      <c r="K15" s="24"/>
      <c r="L15" s="24"/>
      <c r="M15" s="24"/>
      <c r="N15" s="24"/>
      <c r="O15" s="24"/>
      <c r="P15" s="24"/>
      <c r="Q15" s="24"/>
      <c r="R15" s="24"/>
      <c r="S15" s="24"/>
    </row>
    <row r="16" spans="1:19" ht="12.75">
      <c r="A16" s="25" t="s">
        <v>5</v>
      </c>
      <c r="B16" s="24">
        <v>75516</v>
      </c>
      <c r="C16" s="24">
        <v>31084</v>
      </c>
      <c r="D16" s="24">
        <v>79125</v>
      </c>
      <c r="E16" s="24">
        <v>15805</v>
      </c>
      <c r="F16" s="24">
        <v>111620</v>
      </c>
      <c r="G16" s="24">
        <v>255835</v>
      </c>
      <c r="H16" s="24">
        <v>615990</v>
      </c>
      <c r="I16" s="24">
        <v>142120</v>
      </c>
      <c r="J16" s="24">
        <v>343081</v>
      </c>
      <c r="K16" s="24"/>
      <c r="L16" s="24"/>
      <c r="M16" s="24"/>
      <c r="N16" s="24"/>
      <c r="O16" s="24"/>
      <c r="P16" s="24"/>
      <c r="Q16" s="24"/>
      <c r="R16" s="24"/>
      <c r="S16" s="24"/>
    </row>
    <row r="17" spans="1:19" ht="12.75">
      <c r="A17" s="23" t="s">
        <v>177</v>
      </c>
      <c r="B17" s="22">
        <v>41067.3</v>
      </c>
      <c r="C17" s="22">
        <v>16000.460000000001</v>
      </c>
      <c r="D17" s="22">
        <v>25652.06</v>
      </c>
      <c r="E17" s="22">
        <v>88299.36</v>
      </c>
      <c r="F17" s="22">
        <v>34486.4</v>
      </c>
      <c r="G17" s="22">
        <v>101006.31999999999</v>
      </c>
      <c r="H17" s="22">
        <v>272034.6</v>
      </c>
      <c r="I17" s="22">
        <v>122928.38999999998</v>
      </c>
      <c r="J17" s="22">
        <v>385711.38</v>
      </c>
      <c r="K17" s="21"/>
      <c r="L17" s="24"/>
      <c r="M17" s="24"/>
      <c r="N17" s="24"/>
      <c r="O17" s="24"/>
      <c r="P17" s="24"/>
      <c r="Q17" s="24"/>
      <c r="R17" s="24"/>
      <c r="S17" s="24"/>
    </row>
    <row r="18" spans="1:10" ht="12.75" customHeight="1">
      <c r="A18" s="189" t="s">
        <v>37</v>
      </c>
      <c r="B18" s="189"/>
      <c r="C18" s="189"/>
      <c r="D18" s="189"/>
      <c r="E18" s="189"/>
      <c r="F18" s="189"/>
      <c r="G18" s="189"/>
      <c r="H18" s="189"/>
      <c r="I18" s="189"/>
      <c r="J18" s="189"/>
    </row>
    <row r="19" spans="1:10" ht="12.75" customHeight="1">
      <c r="A19" s="28" t="s">
        <v>4</v>
      </c>
      <c r="B19" s="28"/>
      <c r="C19" s="28"/>
      <c r="D19" s="12"/>
      <c r="E19" s="12"/>
      <c r="F19" s="11"/>
      <c r="G19" s="11"/>
      <c r="H19" s="11"/>
      <c r="I19" s="11"/>
      <c r="J19" s="11"/>
    </row>
    <row r="20" spans="1:11" ht="14.25">
      <c r="A20" s="190"/>
      <c r="B20" s="191"/>
      <c r="C20" s="191"/>
      <c r="D20" s="11"/>
      <c r="E20" s="11"/>
      <c r="F20" s="11"/>
      <c r="G20" s="11"/>
      <c r="H20" s="11"/>
      <c r="I20" s="11"/>
      <c r="J20" s="11"/>
      <c r="K20" s="24"/>
    </row>
  </sheetData>
  <sheetProtection/>
  <mergeCells count="6">
    <mergeCell ref="A20:C20"/>
    <mergeCell ref="A18:J18"/>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5"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20"/>
  <sheetViews>
    <sheetView view="pageBreakPreview" zoomScaleSheetLayoutView="100" zoomScalePageLayoutView="0" workbookViewId="0" topLeftCell="A1">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21" ht="12.75">
      <c r="A1" s="170" t="s">
        <v>86</v>
      </c>
      <c r="B1" s="170"/>
      <c r="C1" s="170"/>
      <c r="D1" s="170"/>
      <c r="E1" s="170"/>
      <c r="F1" s="170"/>
      <c r="G1" s="170"/>
      <c r="H1" s="170"/>
      <c r="I1" s="170"/>
      <c r="J1" s="170"/>
      <c r="K1" s="19"/>
      <c r="L1" s="19"/>
      <c r="M1" s="19"/>
      <c r="N1" s="19"/>
      <c r="O1" s="19"/>
      <c r="P1" s="19"/>
      <c r="Q1" s="19"/>
      <c r="R1" s="19"/>
      <c r="S1" s="19"/>
      <c r="T1" s="19"/>
      <c r="U1" s="19"/>
    </row>
    <row r="2" spans="1:21" ht="14.25">
      <c r="A2" s="170" t="s">
        <v>41</v>
      </c>
      <c r="B2" s="170"/>
      <c r="C2" s="170"/>
      <c r="D2" s="170"/>
      <c r="E2" s="170"/>
      <c r="F2" s="170"/>
      <c r="G2" s="170"/>
      <c r="H2" s="170"/>
      <c r="I2" s="170"/>
      <c r="J2" s="170"/>
      <c r="K2" s="19"/>
      <c r="L2" s="19"/>
      <c r="M2" s="19"/>
      <c r="N2" s="19"/>
      <c r="O2" s="19"/>
      <c r="P2" s="19"/>
      <c r="Q2" s="19"/>
      <c r="R2" s="19"/>
      <c r="S2" s="19"/>
      <c r="T2" s="19"/>
      <c r="U2" s="19"/>
    </row>
    <row r="3" spans="1:21" ht="15" customHeight="1">
      <c r="A3" s="170" t="s">
        <v>40</v>
      </c>
      <c r="B3" s="170"/>
      <c r="C3" s="170"/>
      <c r="D3" s="170"/>
      <c r="E3" s="170"/>
      <c r="F3" s="170"/>
      <c r="G3" s="170"/>
      <c r="H3" s="170"/>
      <c r="I3" s="170"/>
      <c r="J3" s="170"/>
      <c r="K3" s="19"/>
      <c r="L3" s="19"/>
      <c r="M3" s="19"/>
      <c r="N3" s="19"/>
      <c r="O3" s="19"/>
      <c r="P3" s="19"/>
      <c r="Q3" s="19"/>
      <c r="R3" s="19"/>
      <c r="S3" s="19"/>
      <c r="T3" s="19"/>
      <c r="U3" s="19"/>
    </row>
    <row r="4" spans="1:21" ht="12.75">
      <c r="A4" s="11"/>
      <c r="B4" s="11"/>
      <c r="C4" s="11"/>
      <c r="D4" s="11"/>
      <c r="E4" s="11"/>
      <c r="F4" s="11"/>
      <c r="G4" s="11"/>
      <c r="H4" s="11"/>
      <c r="I4" s="11"/>
      <c r="J4" s="11"/>
      <c r="K4" s="11"/>
      <c r="L4" s="11"/>
      <c r="M4" s="11"/>
      <c r="N4" s="11"/>
      <c r="O4" s="11"/>
      <c r="P4" s="11"/>
      <c r="Q4" s="11"/>
      <c r="R4" s="11"/>
      <c r="S4" s="11"/>
      <c r="T4" s="11"/>
      <c r="U4" s="11"/>
    </row>
    <row r="5" spans="1:21" ht="15" customHeight="1">
      <c r="A5" s="185" t="s">
        <v>19</v>
      </c>
      <c r="B5" s="27" t="s">
        <v>32</v>
      </c>
      <c r="C5" s="27" t="s">
        <v>32</v>
      </c>
      <c r="D5" s="27" t="s">
        <v>34</v>
      </c>
      <c r="E5" s="27" t="s">
        <v>32</v>
      </c>
      <c r="F5" s="27" t="s">
        <v>33</v>
      </c>
      <c r="G5" s="27" t="s">
        <v>33</v>
      </c>
      <c r="H5" s="27" t="s">
        <v>32</v>
      </c>
      <c r="I5" s="27" t="s">
        <v>32</v>
      </c>
      <c r="J5" s="27" t="s">
        <v>32</v>
      </c>
      <c r="K5" s="18"/>
      <c r="L5" s="18"/>
      <c r="M5" s="18"/>
      <c r="N5" s="18"/>
      <c r="O5" s="18"/>
      <c r="P5" s="18"/>
      <c r="Q5" s="18"/>
      <c r="R5" s="18"/>
      <c r="S5" s="18"/>
      <c r="T5" s="18"/>
      <c r="U5" s="18"/>
    </row>
    <row r="6" spans="1:21" ht="15" customHeight="1">
      <c r="A6" s="186"/>
      <c r="B6" s="26" t="s">
        <v>31</v>
      </c>
      <c r="C6" s="26" t="s">
        <v>30</v>
      </c>
      <c r="D6" s="26" t="s">
        <v>29</v>
      </c>
      <c r="E6" s="26" t="s">
        <v>28</v>
      </c>
      <c r="F6" s="26" t="s">
        <v>27</v>
      </c>
      <c r="G6" s="26" t="s">
        <v>26</v>
      </c>
      <c r="H6" s="26" t="s">
        <v>25</v>
      </c>
      <c r="I6" s="26" t="s">
        <v>24</v>
      </c>
      <c r="J6" s="26" t="s">
        <v>23</v>
      </c>
      <c r="K6" s="18"/>
      <c r="L6" s="18"/>
      <c r="M6" s="18"/>
      <c r="N6" s="18"/>
      <c r="O6" s="18"/>
      <c r="P6" s="18"/>
      <c r="Q6" s="18"/>
      <c r="R6" s="18"/>
      <c r="S6" s="18"/>
      <c r="T6" s="18"/>
      <c r="U6" s="18"/>
    </row>
    <row r="7" spans="1:21" ht="12.75" customHeight="1">
      <c r="A7" s="11" t="s">
        <v>14</v>
      </c>
      <c r="B7" s="35">
        <v>22.020369127516776</v>
      </c>
      <c r="C7" s="32">
        <v>14.461283783783784</v>
      </c>
      <c r="D7" s="32">
        <v>19.28257009345794</v>
      </c>
      <c r="E7" s="32">
        <v>16.780304054054053</v>
      </c>
      <c r="F7" s="32">
        <v>14.920527577937651</v>
      </c>
      <c r="G7" s="32">
        <v>19.960667938931298</v>
      </c>
      <c r="H7" s="32">
        <v>23.313738214087632</v>
      </c>
      <c r="I7" s="32"/>
      <c r="J7" s="32">
        <v>23.38645287228109</v>
      </c>
      <c r="K7" s="32"/>
      <c r="L7" s="32"/>
      <c r="M7" s="32"/>
      <c r="N7" s="32"/>
      <c r="O7" s="32"/>
      <c r="P7" s="32"/>
      <c r="Q7" s="32"/>
      <c r="R7" s="32"/>
      <c r="S7" s="32"/>
      <c r="T7" s="32"/>
      <c r="U7" s="32"/>
    </row>
    <row r="8" spans="1:21" ht="12.75" customHeight="1">
      <c r="A8" s="11" t="s">
        <v>13</v>
      </c>
      <c r="B8" s="32">
        <v>20.42828413284133</v>
      </c>
      <c r="C8" s="32">
        <v>12.118067226890757</v>
      </c>
      <c r="D8" s="32">
        <v>15.59320293398533</v>
      </c>
      <c r="E8" s="32">
        <v>18.21232484076433</v>
      </c>
      <c r="F8" s="32">
        <v>14.86148051948052</v>
      </c>
      <c r="G8" s="32">
        <v>19.89370826010545</v>
      </c>
      <c r="H8" s="32">
        <v>19.841906666666667</v>
      </c>
      <c r="I8" s="32"/>
      <c r="J8" s="32">
        <v>22.54059472716125</v>
      </c>
      <c r="K8" s="32"/>
      <c r="L8" s="32"/>
      <c r="M8" s="32"/>
      <c r="N8" s="32"/>
      <c r="O8" s="32"/>
      <c r="P8" s="32"/>
      <c r="Q8" s="32"/>
      <c r="R8" s="32"/>
      <c r="S8" s="32"/>
      <c r="T8" s="32"/>
      <c r="U8" s="32"/>
    </row>
    <row r="9" spans="1:21" ht="12.75" customHeight="1">
      <c r="A9" s="11" t="s">
        <v>12</v>
      </c>
      <c r="B9" s="32">
        <v>20.3</v>
      </c>
      <c r="C9" s="32">
        <v>12.5</v>
      </c>
      <c r="D9" s="32">
        <v>15.84</v>
      </c>
      <c r="E9" s="32">
        <v>19</v>
      </c>
      <c r="F9" s="32">
        <v>15.05</v>
      </c>
      <c r="G9" s="32">
        <v>20.05</v>
      </c>
      <c r="H9" s="32">
        <v>18</v>
      </c>
      <c r="I9" s="32"/>
      <c r="J9" s="32">
        <v>22.72</v>
      </c>
      <c r="K9" s="32"/>
      <c r="L9" s="32"/>
      <c r="M9" s="32"/>
      <c r="N9" s="32"/>
      <c r="O9" s="32"/>
      <c r="P9" s="32"/>
      <c r="Q9" s="32"/>
      <c r="R9" s="32"/>
      <c r="S9" s="32"/>
      <c r="T9" s="32"/>
      <c r="U9" s="32"/>
    </row>
    <row r="10" spans="1:21" ht="12.75" customHeight="1">
      <c r="A10" s="11" t="s">
        <v>11</v>
      </c>
      <c r="B10" s="32">
        <v>21.48</v>
      </c>
      <c r="C10" s="32">
        <v>16.5</v>
      </c>
      <c r="D10" s="32">
        <v>13.26</v>
      </c>
      <c r="E10" s="32">
        <v>20.04</v>
      </c>
      <c r="F10" s="32">
        <v>15.16</v>
      </c>
      <c r="G10" s="32">
        <v>20.27</v>
      </c>
      <c r="H10" s="32">
        <v>20.57</v>
      </c>
      <c r="I10" s="11"/>
      <c r="J10" s="32">
        <v>22.380000000000003</v>
      </c>
      <c r="K10" s="32"/>
      <c r="L10" s="32"/>
      <c r="M10" s="32"/>
      <c r="N10" s="32"/>
      <c r="O10" s="32"/>
      <c r="P10" s="32"/>
      <c r="Q10" s="32"/>
      <c r="R10" s="32"/>
      <c r="S10" s="32"/>
      <c r="T10" s="32"/>
      <c r="U10" s="32"/>
    </row>
    <row r="11" spans="1:21" ht="12.75" customHeight="1">
      <c r="A11" s="11" t="s">
        <v>10</v>
      </c>
      <c r="B11" s="32">
        <v>21.55</v>
      </c>
      <c r="C11" s="32">
        <v>16.75</v>
      </c>
      <c r="D11" s="32">
        <v>14.86</v>
      </c>
      <c r="E11" s="32">
        <v>12.98</v>
      </c>
      <c r="F11" s="32">
        <v>16.94</v>
      </c>
      <c r="G11" s="32">
        <v>19.95</v>
      </c>
      <c r="H11" s="32">
        <v>24.81</v>
      </c>
      <c r="I11" s="11"/>
      <c r="J11" s="32">
        <v>25.82</v>
      </c>
      <c r="K11" s="32"/>
      <c r="L11" s="32"/>
      <c r="M11" s="32"/>
      <c r="N11" s="32"/>
      <c r="O11" s="32"/>
      <c r="P11" s="32"/>
      <c r="Q11" s="32"/>
      <c r="R11" s="32"/>
      <c r="S11" s="32"/>
      <c r="T11" s="32"/>
      <c r="U11" s="32"/>
    </row>
    <row r="12" spans="1:21" ht="12.75" customHeight="1">
      <c r="A12" s="25" t="s">
        <v>9</v>
      </c>
      <c r="B12" s="32">
        <v>22.516728971962614</v>
      </c>
      <c r="C12" s="32">
        <v>17</v>
      </c>
      <c r="D12" s="32">
        <v>14.8</v>
      </c>
      <c r="E12" s="32">
        <v>17.07</v>
      </c>
      <c r="F12" s="32">
        <v>17.5</v>
      </c>
      <c r="G12" s="32">
        <v>20.35</v>
      </c>
      <c r="H12" s="32">
        <v>24.8</v>
      </c>
      <c r="I12" s="32"/>
      <c r="J12" s="32">
        <v>27</v>
      </c>
      <c r="K12" s="32"/>
      <c r="L12" s="32"/>
      <c r="M12" s="32"/>
      <c r="N12" s="32"/>
      <c r="O12" s="32"/>
      <c r="P12" s="32"/>
      <c r="Q12" s="32"/>
      <c r="R12" s="32"/>
      <c r="S12" s="32"/>
      <c r="T12" s="32"/>
      <c r="U12" s="32"/>
    </row>
    <row r="13" spans="1:21" ht="12.75" customHeight="1">
      <c r="A13" s="25" t="s">
        <v>8</v>
      </c>
      <c r="B13" s="32">
        <v>19</v>
      </c>
      <c r="C13" s="32">
        <v>13.6</v>
      </c>
      <c r="D13" s="32">
        <v>15.330000000000002</v>
      </c>
      <c r="E13" s="32">
        <v>17</v>
      </c>
      <c r="F13" s="32">
        <v>17.07</v>
      </c>
      <c r="G13" s="32">
        <v>16.7</v>
      </c>
      <c r="H13" s="32">
        <v>14.88</v>
      </c>
      <c r="I13" s="32">
        <v>20.43</v>
      </c>
      <c r="J13" s="32">
        <v>21.03</v>
      </c>
      <c r="K13" s="32"/>
      <c r="L13" s="32"/>
      <c r="M13" s="32"/>
      <c r="N13" s="32"/>
      <c r="O13" s="32"/>
      <c r="P13" s="32"/>
      <c r="Q13" s="32"/>
      <c r="R13" s="32"/>
      <c r="S13" s="32"/>
      <c r="T13" s="32"/>
      <c r="U13" s="32"/>
    </row>
    <row r="14" spans="1:21" ht="12.75" customHeight="1">
      <c r="A14" s="25" t="s">
        <v>7</v>
      </c>
      <c r="B14" s="32">
        <v>17.22</v>
      </c>
      <c r="C14" s="32">
        <v>13.780000000000001</v>
      </c>
      <c r="D14" s="32">
        <v>19.23</v>
      </c>
      <c r="E14" s="32">
        <v>14.49</v>
      </c>
      <c r="F14" s="32">
        <v>14.62</v>
      </c>
      <c r="G14" s="32">
        <v>15.63</v>
      </c>
      <c r="H14" s="32">
        <v>19.71</v>
      </c>
      <c r="I14" s="32">
        <v>26.630000000000003</v>
      </c>
      <c r="J14" s="32">
        <v>25.910000000000004</v>
      </c>
      <c r="K14" s="32"/>
      <c r="L14" s="32"/>
      <c r="M14" s="32"/>
      <c r="N14" s="32"/>
      <c r="O14" s="32"/>
      <c r="P14" s="32"/>
      <c r="Q14" s="32"/>
      <c r="R14" s="32"/>
      <c r="S14" s="32"/>
      <c r="T14" s="32"/>
      <c r="U14" s="32"/>
    </row>
    <row r="15" spans="1:21" ht="12.75" customHeight="1">
      <c r="A15" s="25" t="s">
        <v>6</v>
      </c>
      <c r="B15" s="32">
        <v>22.94</v>
      </c>
      <c r="C15" s="32">
        <v>26.330000000000002</v>
      </c>
      <c r="D15" s="32">
        <v>24.669999999999998</v>
      </c>
      <c r="E15" s="32">
        <v>19.36</v>
      </c>
      <c r="F15" s="32">
        <v>12.52</v>
      </c>
      <c r="G15" s="32">
        <v>18.490000000000002</v>
      </c>
      <c r="H15" s="32">
        <v>18.830000000000002</v>
      </c>
      <c r="I15" s="32">
        <v>33.1</v>
      </c>
      <c r="J15" s="32">
        <v>29.53</v>
      </c>
      <c r="K15" s="32"/>
      <c r="L15" s="32"/>
      <c r="M15" s="32"/>
      <c r="N15" s="32"/>
      <c r="O15" s="32"/>
      <c r="P15" s="32"/>
      <c r="Q15" s="32"/>
      <c r="R15" s="32"/>
      <c r="S15" s="32"/>
      <c r="T15" s="32"/>
      <c r="U15" s="32"/>
    </row>
    <row r="16" spans="1:21" ht="12.75" customHeight="1">
      <c r="A16" s="25" t="s">
        <v>5</v>
      </c>
      <c r="B16" s="32">
        <v>23.54</v>
      </c>
      <c r="C16" s="32">
        <v>20.52</v>
      </c>
      <c r="D16" s="32">
        <v>21.1</v>
      </c>
      <c r="E16" s="32">
        <v>17.82</v>
      </c>
      <c r="F16" s="32">
        <v>24.35</v>
      </c>
      <c r="G16" s="32">
        <v>27.26</v>
      </c>
      <c r="H16" s="32">
        <v>34.69</v>
      </c>
      <c r="I16" s="32">
        <v>37.019999999999996</v>
      </c>
      <c r="J16" s="32">
        <v>42.55</v>
      </c>
      <c r="K16" s="32"/>
      <c r="L16" s="32"/>
      <c r="M16" s="32"/>
      <c r="N16" s="32"/>
      <c r="O16" s="32"/>
      <c r="P16" s="32"/>
      <c r="Q16" s="32"/>
      <c r="R16" s="32"/>
      <c r="S16" s="32"/>
      <c r="T16" s="32"/>
      <c r="U16" s="32"/>
    </row>
    <row r="17" spans="1:21" ht="12.75" customHeight="1">
      <c r="A17" s="23" t="s">
        <v>177</v>
      </c>
      <c r="B17" s="33">
        <v>22.02</v>
      </c>
      <c r="C17" s="33">
        <v>11.26</v>
      </c>
      <c r="D17" s="33">
        <v>15.26</v>
      </c>
      <c r="E17" s="33">
        <v>24.48</v>
      </c>
      <c r="F17" s="33">
        <v>16.580000000000002</v>
      </c>
      <c r="G17" s="33">
        <v>16.84</v>
      </c>
      <c r="H17" s="33">
        <v>26.2</v>
      </c>
      <c r="I17" s="34">
        <v>36.230000000000004</v>
      </c>
      <c r="J17" s="33">
        <v>37.019999999999996</v>
      </c>
      <c r="K17" s="32"/>
      <c r="L17" s="32"/>
      <c r="M17" s="32"/>
      <c r="N17" s="32"/>
      <c r="O17" s="32"/>
      <c r="P17" s="32"/>
      <c r="Q17" s="32"/>
      <c r="R17" s="32"/>
      <c r="S17" s="32"/>
      <c r="T17" s="32"/>
      <c r="U17" s="32"/>
    </row>
    <row r="18" spans="1:21" ht="12.75" customHeight="1">
      <c r="A18" s="189" t="s">
        <v>22</v>
      </c>
      <c r="B18" s="189"/>
      <c r="C18" s="189"/>
      <c r="D18" s="189"/>
      <c r="E18" s="189"/>
      <c r="F18" s="189"/>
      <c r="G18" s="189"/>
      <c r="H18" s="189"/>
      <c r="I18" s="189"/>
      <c r="J18" s="189"/>
      <c r="K18" s="11"/>
      <c r="L18" s="11"/>
      <c r="M18" s="11"/>
      <c r="N18" s="11"/>
      <c r="O18" s="11"/>
      <c r="P18" s="11"/>
      <c r="Q18" s="11"/>
      <c r="R18" s="11"/>
      <c r="S18" s="11"/>
      <c r="T18" s="11"/>
      <c r="U18" s="11"/>
    </row>
    <row r="19" spans="1:10" ht="12.75" customHeight="1">
      <c r="A19" s="20" t="s">
        <v>4</v>
      </c>
      <c r="B19" s="20"/>
      <c r="C19" s="20"/>
      <c r="D19" s="20"/>
      <c r="E19" s="20"/>
      <c r="F19" s="20"/>
      <c r="G19" s="20"/>
      <c r="H19" s="20"/>
      <c r="I19" s="20"/>
      <c r="J19" s="20"/>
    </row>
    <row r="20" spans="1:10" ht="12.75">
      <c r="A20" s="11"/>
      <c r="B20" s="11"/>
      <c r="C20" s="11"/>
      <c r="D20" s="11"/>
      <c r="E20" s="11"/>
      <c r="F20" s="11"/>
      <c r="G20" s="11"/>
      <c r="H20" s="11"/>
      <c r="I20" s="11"/>
      <c r="J20" s="11"/>
    </row>
  </sheetData>
  <sheetProtection/>
  <mergeCells count="5">
    <mergeCell ref="A5:A6"/>
    <mergeCell ref="A18:J18"/>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6"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J1"/>
    </sheetView>
  </sheetViews>
  <sheetFormatPr defaultColWidth="11.421875" defaultRowHeight="15"/>
  <cols>
    <col min="1" max="1" width="15.00390625" style="0" customWidth="1"/>
    <col min="2" max="2" width="22.851562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198" t="s">
        <v>151</v>
      </c>
      <c r="B1" s="199"/>
      <c r="C1" s="199"/>
      <c r="D1" s="199"/>
      <c r="E1" s="199"/>
      <c r="F1" s="199"/>
      <c r="G1" s="199"/>
      <c r="H1" s="199"/>
      <c r="I1" s="199"/>
      <c r="J1" s="200"/>
    </row>
    <row r="2" spans="1:10" ht="15">
      <c r="A2" s="204" t="s">
        <v>96</v>
      </c>
      <c r="B2" s="206" t="s">
        <v>97</v>
      </c>
      <c r="C2" s="198" t="s">
        <v>98</v>
      </c>
      <c r="D2" s="199"/>
      <c r="E2" s="199"/>
      <c r="F2" s="200"/>
      <c r="G2" s="208" t="s">
        <v>99</v>
      </c>
      <c r="H2" s="208"/>
      <c r="I2" s="208"/>
      <c r="J2" s="209"/>
    </row>
    <row r="3" spans="1:10" ht="26.25">
      <c r="A3" s="205"/>
      <c r="B3" s="207"/>
      <c r="C3" s="121" t="s">
        <v>159</v>
      </c>
      <c r="D3" s="122" t="s">
        <v>184</v>
      </c>
      <c r="E3" s="122" t="s">
        <v>185</v>
      </c>
      <c r="F3" s="123" t="s">
        <v>93</v>
      </c>
      <c r="G3" s="121" t="s">
        <v>159</v>
      </c>
      <c r="H3" s="122" t="s">
        <v>184</v>
      </c>
      <c r="I3" s="122" t="s">
        <v>185</v>
      </c>
      <c r="J3" s="124" t="s">
        <v>93</v>
      </c>
    </row>
    <row r="4" spans="1:10" ht="15" customHeight="1">
      <c r="A4" s="192" t="s">
        <v>118</v>
      </c>
      <c r="B4" s="125" t="s">
        <v>105</v>
      </c>
      <c r="C4" s="126">
        <v>24000</v>
      </c>
      <c r="D4" s="127">
        <v>12000</v>
      </c>
      <c r="E4" s="127">
        <v>22375</v>
      </c>
      <c r="F4" s="128">
        <v>86.45833333333333</v>
      </c>
      <c r="G4" s="129">
        <v>38400</v>
      </c>
      <c r="H4" s="129">
        <v>19200</v>
      </c>
      <c r="I4" s="129">
        <v>38645</v>
      </c>
      <c r="J4" s="130">
        <v>101.27604166666666</v>
      </c>
    </row>
    <row r="5" spans="1:10" ht="15">
      <c r="A5" s="193"/>
      <c r="B5" s="131" t="s">
        <v>119</v>
      </c>
      <c r="C5" s="132">
        <v>20000</v>
      </c>
      <c r="D5" s="133">
        <v>0</v>
      </c>
      <c r="E5" s="133">
        <v>0</v>
      </c>
      <c r="F5" s="134" t="s">
        <v>106</v>
      </c>
      <c r="G5" s="72">
        <v>19200</v>
      </c>
      <c r="H5" s="72">
        <v>0</v>
      </c>
      <c r="I5" s="72">
        <v>0</v>
      </c>
      <c r="J5" s="135" t="s">
        <v>106</v>
      </c>
    </row>
    <row r="6" spans="1:10" ht="15">
      <c r="A6" s="193"/>
      <c r="B6" s="131" t="s">
        <v>120</v>
      </c>
      <c r="C6" s="132">
        <v>2400</v>
      </c>
      <c r="D6" s="133">
        <v>1100</v>
      </c>
      <c r="E6" s="133">
        <v>0</v>
      </c>
      <c r="F6" s="134">
        <v>-100</v>
      </c>
      <c r="G6" s="72">
        <v>4488</v>
      </c>
      <c r="H6" s="72">
        <v>2057</v>
      </c>
      <c r="I6" s="72">
        <v>0</v>
      </c>
      <c r="J6" s="135">
        <v>-100</v>
      </c>
    </row>
    <row r="7" spans="1:10" ht="15">
      <c r="A7" s="193"/>
      <c r="B7" s="131" t="s">
        <v>111</v>
      </c>
      <c r="C7" s="132">
        <v>0</v>
      </c>
      <c r="D7" s="133">
        <v>0</v>
      </c>
      <c r="E7" s="133">
        <v>22</v>
      </c>
      <c r="F7" s="134" t="s">
        <v>106</v>
      </c>
      <c r="G7" s="72">
        <v>0</v>
      </c>
      <c r="H7" s="72">
        <v>0</v>
      </c>
      <c r="I7" s="72">
        <v>330</v>
      </c>
      <c r="J7" s="135" t="s">
        <v>106</v>
      </c>
    </row>
    <row r="8" spans="1:10" ht="15">
      <c r="A8" s="194"/>
      <c r="B8" s="131" t="s">
        <v>175</v>
      </c>
      <c r="C8" s="132">
        <v>0</v>
      </c>
      <c r="D8" s="133">
        <v>0</v>
      </c>
      <c r="E8" s="133">
        <v>340</v>
      </c>
      <c r="F8" s="134" t="s">
        <v>106</v>
      </c>
      <c r="G8" s="72">
        <v>0</v>
      </c>
      <c r="H8" s="72">
        <v>0</v>
      </c>
      <c r="I8" s="72">
        <v>1263</v>
      </c>
      <c r="J8" s="135" t="s">
        <v>106</v>
      </c>
    </row>
    <row r="9" spans="1:10" ht="15" customHeight="1">
      <c r="A9" s="136" t="s">
        <v>164</v>
      </c>
      <c r="B9" s="137"/>
      <c r="C9" s="138">
        <v>46400</v>
      </c>
      <c r="D9" s="139">
        <v>13100</v>
      </c>
      <c r="E9" s="139">
        <v>22737</v>
      </c>
      <c r="F9" s="140">
        <v>73.56488549618321</v>
      </c>
      <c r="G9" s="139">
        <v>62088</v>
      </c>
      <c r="H9" s="139">
        <v>21257</v>
      </c>
      <c r="I9" s="139">
        <v>40238</v>
      </c>
      <c r="J9" s="141">
        <v>89.29293879663169</v>
      </c>
    </row>
    <row r="10" spans="1:10" ht="15" customHeight="1">
      <c r="A10" s="192" t="s">
        <v>122</v>
      </c>
      <c r="B10" s="125" t="s">
        <v>101</v>
      </c>
      <c r="C10" s="142">
        <v>52942</v>
      </c>
      <c r="D10" s="129">
        <v>31987</v>
      </c>
      <c r="E10" s="129">
        <v>7053</v>
      </c>
      <c r="F10" s="143">
        <v>-77.95041735705131</v>
      </c>
      <c r="G10" s="129">
        <v>288656</v>
      </c>
      <c r="H10" s="129">
        <v>163430</v>
      </c>
      <c r="I10" s="129">
        <v>48033</v>
      </c>
      <c r="J10" s="130">
        <v>-70.6094352322095</v>
      </c>
    </row>
    <row r="11" spans="1:10" ht="15">
      <c r="A11" s="193"/>
      <c r="B11" s="131" t="s">
        <v>104</v>
      </c>
      <c r="C11" s="132">
        <v>30463</v>
      </c>
      <c r="D11" s="133">
        <v>0</v>
      </c>
      <c r="E11" s="133">
        <v>0</v>
      </c>
      <c r="F11" s="134" t="s">
        <v>106</v>
      </c>
      <c r="G11" s="72">
        <v>200282</v>
      </c>
      <c r="H11" s="72">
        <v>0</v>
      </c>
      <c r="I11" s="72">
        <v>0</v>
      </c>
      <c r="J11" s="135" t="s">
        <v>106</v>
      </c>
    </row>
    <row r="12" spans="1:10" ht="15">
      <c r="A12" s="193"/>
      <c r="B12" s="131" t="s">
        <v>121</v>
      </c>
      <c r="C12" s="132">
        <v>22651</v>
      </c>
      <c r="D12" s="133">
        <v>7560</v>
      </c>
      <c r="E12" s="133">
        <v>9206</v>
      </c>
      <c r="F12" s="134">
        <v>21.772486772486776</v>
      </c>
      <c r="G12" s="72">
        <v>128703</v>
      </c>
      <c r="H12" s="72">
        <v>56095</v>
      </c>
      <c r="I12" s="72">
        <v>54426</v>
      </c>
      <c r="J12" s="135">
        <v>-2.9753097424012886</v>
      </c>
    </row>
    <row r="13" spans="1:10" ht="15">
      <c r="A13" s="193"/>
      <c r="B13" s="131" t="s">
        <v>123</v>
      </c>
      <c r="C13" s="132">
        <v>7851</v>
      </c>
      <c r="D13" s="133">
        <v>6825</v>
      </c>
      <c r="E13" s="133">
        <v>0</v>
      </c>
      <c r="F13" s="134">
        <v>-100</v>
      </c>
      <c r="G13" s="72">
        <v>47475</v>
      </c>
      <c r="H13" s="72">
        <v>33052</v>
      </c>
      <c r="I13" s="72">
        <v>0</v>
      </c>
      <c r="J13" s="135">
        <v>-100</v>
      </c>
    </row>
    <row r="14" spans="1:10" ht="15">
      <c r="A14" s="193"/>
      <c r="B14" s="131" t="s">
        <v>124</v>
      </c>
      <c r="C14" s="132">
        <v>7044</v>
      </c>
      <c r="D14" s="133">
        <v>0</v>
      </c>
      <c r="E14" s="133">
        <v>0</v>
      </c>
      <c r="F14" s="134" t="s">
        <v>106</v>
      </c>
      <c r="G14" s="72">
        <v>44400</v>
      </c>
      <c r="H14" s="72">
        <v>0</v>
      </c>
      <c r="I14" s="72">
        <v>0</v>
      </c>
      <c r="J14" s="135" t="s">
        <v>106</v>
      </c>
    </row>
    <row r="15" spans="1:10" ht="15">
      <c r="A15" s="193"/>
      <c r="B15" s="131" t="s">
        <v>116</v>
      </c>
      <c r="C15" s="132">
        <v>2513</v>
      </c>
      <c r="D15" s="133">
        <v>1388</v>
      </c>
      <c r="E15" s="133">
        <v>71</v>
      </c>
      <c r="F15" s="134">
        <v>-94.88472622478386</v>
      </c>
      <c r="G15" s="72">
        <v>20955</v>
      </c>
      <c r="H15" s="72">
        <v>11918</v>
      </c>
      <c r="I15" s="72">
        <v>437</v>
      </c>
      <c r="J15" s="135">
        <v>-96.33327739553617</v>
      </c>
    </row>
    <row r="16" spans="1:10" ht="15">
      <c r="A16" s="193"/>
      <c r="B16" s="131" t="s">
        <v>102</v>
      </c>
      <c r="C16" s="132">
        <v>1390</v>
      </c>
      <c r="D16" s="133">
        <v>878</v>
      </c>
      <c r="E16" s="133">
        <v>5913</v>
      </c>
      <c r="F16" s="134">
        <v>573.4624145785876</v>
      </c>
      <c r="G16" s="72">
        <v>8250</v>
      </c>
      <c r="H16" s="72">
        <v>4746</v>
      </c>
      <c r="I16" s="72">
        <v>38268</v>
      </c>
      <c r="J16" s="135">
        <v>706.3211125158027</v>
      </c>
    </row>
    <row r="17" spans="1:10" ht="15">
      <c r="A17" s="193"/>
      <c r="B17" s="131" t="s">
        <v>125</v>
      </c>
      <c r="C17" s="132">
        <v>998</v>
      </c>
      <c r="D17" s="133">
        <v>998</v>
      </c>
      <c r="E17" s="133">
        <v>0</v>
      </c>
      <c r="F17" s="134">
        <v>-100</v>
      </c>
      <c r="G17" s="72">
        <v>6239</v>
      </c>
      <c r="H17" s="72">
        <v>6239</v>
      </c>
      <c r="I17" s="72">
        <v>0</v>
      </c>
      <c r="J17" s="135">
        <v>-100</v>
      </c>
    </row>
    <row r="18" spans="1:10" ht="15">
      <c r="A18" s="193"/>
      <c r="B18" s="131" t="s">
        <v>120</v>
      </c>
      <c r="C18" s="132">
        <v>666</v>
      </c>
      <c r="D18" s="133">
        <v>666</v>
      </c>
      <c r="E18" s="133">
        <v>0</v>
      </c>
      <c r="F18" s="134">
        <v>-100</v>
      </c>
      <c r="G18" s="72">
        <v>5414</v>
      </c>
      <c r="H18" s="72">
        <v>5414</v>
      </c>
      <c r="I18" s="72">
        <v>0</v>
      </c>
      <c r="J18" s="135">
        <v>-100</v>
      </c>
    </row>
    <row r="19" spans="1:10" ht="15">
      <c r="A19" s="194"/>
      <c r="B19" s="131" t="s">
        <v>175</v>
      </c>
      <c r="C19" s="132">
        <v>0</v>
      </c>
      <c r="D19" s="133">
        <v>0</v>
      </c>
      <c r="E19" s="133">
        <v>130</v>
      </c>
      <c r="F19" s="134" t="s">
        <v>106</v>
      </c>
      <c r="G19" s="72">
        <v>0</v>
      </c>
      <c r="H19" s="72">
        <v>0</v>
      </c>
      <c r="I19" s="72">
        <v>1962</v>
      </c>
      <c r="J19" s="135" t="s">
        <v>106</v>
      </c>
    </row>
    <row r="20" spans="1:10" ht="15">
      <c r="A20" s="136" t="s">
        <v>165</v>
      </c>
      <c r="B20" s="137"/>
      <c r="C20" s="138">
        <v>126518</v>
      </c>
      <c r="D20" s="139">
        <v>50302</v>
      </c>
      <c r="E20" s="139">
        <v>22373</v>
      </c>
      <c r="F20" s="140">
        <v>-55.522643234861434</v>
      </c>
      <c r="G20" s="139">
        <v>750374</v>
      </c>
      <c r="H20" s="139">
        <v>280894</v>
      </c>
      <c r="I20" s="139">
        <v>143126</v>
      </c>
      <c r="J20" s="141">
        <v>-49.04625944306393</v>
      </c>
    </row>
    <row r="21" spans="1:10" ht="15">
      <c r="A21" s="192" t="s">
        <v>100</v>
      </c>
      <c r="B21" s="125" t="s">
        <v>101</v>
      </c>
      <c r="C21" s="142">
        <v>529000</v>
      </c>
      <c r="D21" s="129">
        <v>230000</v>
      </c>
      <c r="E21" s="129">
        <v>20000</v>
      </c>
      <c r="F21" s="143">
        <v>-91.30434782608697</v>
      </c>
      <c r="G21" s="129">
        <v>1006468</v>
      </c>
      <c r="H21" s="129">
        <v>439185</v>
      </c>
      <c r="I21" s="129">
        <v>37800</v>
      </c>
      <c r="J21" s="130">
        <v>-91.39314867311043</v>
      </c>
    </row>
    <row r="22" spans="1:10" ht="15">
      <c r="A22" s="193"/>
      <c r="B22" s="131" t="s">
        <v>102</v>
      </c>
      <c r="C22" s="132">
        <v>61420</v>
      </c>
      <c r="D22" s="133">
        <v>1050</v>
      </c>
      <c r="E22" s="133">
        <v>51384</v>
      </c>
      <c r="F22" s="134">
        <v>4793.714285714286</v>
      </c>
      <c r="G22" s="72">
        <v>134438</v>
      </c>
      <c r="H22" s="72">
        <v>2012</v>
      </c>
      <c r="I22" s="72">
        <v>114402</v>
      </c>
      <c r="J22" s="135">
        <v>5585.984095427435</v>
      </c>
    </row>
    <row r="23" spans="1:10" ht="15">
      <c r="A23" s="193"/>
      <c r="B23" s="131" t="s">
        <v>103</v>
      </c>
      <c r="C23" s="132">
        <v>27430</v>
      </c>
      <c r="D23" s="133">
        <v>11430</v>
      </c>
      <c r="E23" s="133">
        <v>13200</v>
      </c>
      <c r="F23" s="134">
        <v>15.485564304461953</v>
      </c>
      <c r="G23" s="72">
        <v>99311</v>
      </c>
      <c r="H23" s="72">
        <v>40620</v>
      </c>
      <c r="I23" s="72">
        <v>45982</v>
      </c>
      <c r="J23" s="135">
        <v>13.200393894633189</v>
      </c>
    </row>
    <row r="24" spans="1:10" ht="15">
      <c r="A24" s="193"/>
      <c r="B24" s="131" t="s">
        <v>104</v>
      </c>
      <c r="C24" s="132">
        <v>29949</v>
      </c>
      <c r="D24" s="133">
        <v>10001</v>
      </c>
      <c r="E24" s="133">
        <v>22226</v>
      </c>
      <c r="F24" s="134">
        <v>122.23777622237778</v>
      </c>
      <c r="G24" s="72">
        <v>59634</v>
      </c>
      <c r="H24" s="72">
        <v>19503</v>
      </c>
      <c r="I24" s="72">
        <v>46675</v>
      </c>
      <c r="J24" s="135">
        <v>139.3221555658104</v>
      </c>
    </row>
    <row r="25" spans="1:10" ht="15" customHeight="1">
      <c r="A25" s="193"/>
      <c r="B25" s="131" t="s">
        <v>105</v>
      </c>
      <c r="C25" s="132">
        <v>1000</v>
      </c>
      <c r="D25" s="133">
        <v>0</v>
      </c>
      <c r="E25" s="133">
        <v>0</v>
      </c>
      <c r="F25" s="134" t="s">
        <v>106</v>
      </c>
      <c r="G25" s="72">
        <v>30871</v>
      </c>
      <c r="H25" s="72">
        <v>0</v>
      </c>
      <c r="I25" s="72">
        <v>0</v>
      </c>
      <c r="J25" s="135" t="s">
        <v>106</v>
      </c>
    </row>
    <row r="26" spans="1:10" ht="15">
      <c r="A26" s="193"/>
      <c r="B26" s="131" t="s">
        <v>107</v>
      </c>
      <c r="C26" s="132">
        <v>19650</v>
      </c>
      <c r="D26" s="133">
        <v>12169</v>
      </c>
      <c r="E26" s="133">
        <v>11564</v>
      </c>
      <c r="F26" s="134">
        <v>-4.9716492727422175</v>
      </c>
      <c r="G26" s="72">
        <v>28060</v>
      </c>
      <c r="H26" s="72">
        <v>18268</v>
      </c>
      <c r="I26" s="72">
        <v>14095</v>
      </c>
      <c r="J26" s="135">
        <v>-22.843223122399824</v>
      </c>
    </row>
    <row r="27" spans="1:10" ht="15">
      <c r="A27" s="193"/>
      <c r="B27" s="131" t="s">
        <v>108</v>
      </c>
      <c r="C27" s="132">
        <v>3052</v>
      </c>
      <c r="D27" s="133">
        <v>0</v>
      </c>
      <c r="E27" s="133">
        <v>1000</v>
      </c>
      <c r="F27" s="134" t="s">
        <v>106</v>
      </c>
      <c r="G27" s="72">
        <v>7710</v>
      </c>
      <c r="H27" s="72">
        <v>0</v>
      </c>
      <c r="I27" s="72">
        <v>2150</v>
      </c>
      <c r="J27" s="135" t="s">
        <v>106</v>
      </c>
    </row>
    <row r="28" spans="1:10" ht="15">
      <c r="A28" s="194"/>
      <c r="B28" s="131" t="s">
        <v>109</v>
      </c>
      <c r="C28" s="132">
        <v>1080</v>
      </c>
      <c r="D28" s="133">
        <v>0</v>
      </c>
      <c r="E28" s="133">
        <v>0</v>
      </c>
      <c r="F28" s="134" t="s">
        <v>106</v>
      </c>
      <c r="G28" s="72">
        <v>1655</v>
      </c>
      <c r="H28" s="72">
        <v>0</v>
      </c>
      <c r="I28" s="72">
        <v>0</v>
      </c>
      <c r="J28" s="135" t="s">
        <v>106</v>
      </c>
    </row>
    <row r="29" spans="1:10" ht="15">
      <c r="A29" s="136" t="s">
        <v>166</v>
      </c>
      <c r="B29" s="137"/>
      <c r="C29" s="138">
        <v>672581</v>
      </c>
      <c r="D29" s="139">
        <v>264650</v>
      </c>
      <c r="E29" s="139">
        <v>119374</v>
      </c>
      <c r="F29" s="140">
        <v>-54.89363310032118</v>
      </c>
      <c r="G29" s="139">
        <v>1368147</v>
      </c>
      <c r="H29" s="139">
        <v>519588</v>
      </c>
      <c r="I29" s="139">
        <v>261104</v>
      </c>
      <c r="J29" s="141">
        <v>-49.74787716421473</v>
      </c>
    </row>
    <row r="30" spans="1:10" ht="15">
      <c r="A30" s="125" t="s">
        <v>110</v>
      </c>
      <c r="B30" s="125" t="s">
        <v>111</v>
      </c>
      <c r="C30" s="142">
        <v>42</v>
      </c>
      <c r="D30" s="129">
        <v>0</v>
      </c>
      <c r="E30" s="129">
        <v>36</v>
      </c>
      <c r="F30" s="143" t="s">
        <v>106</v>
      </c>
      <c r="G30" s="129">
        <v>232</v>
      </c>
      <c r="H30" s="129">
        <v>0</v>
      </c>
      <c r="I30" s="129">
        <v>198</v>
      </c>
      <c r="J30" s="130" t="s">
        <v>106</v>
      </c>
    </row>
    <row r="31" spans="1:10" ht="15">
      <c r="A31" s="136" t="s">
        <v>167</v>
      </c>
      <c r="B31" s="137"/>
      <c r="C31" s="138">
        <v>42</v>
      </c>
      <c r="D31" s="139">
        <v>0</v>
      </c>
      <c r="E31" s="139">
        <v>36</v>
      </c>
      <c r="F31" s="140" t="s">
        <v>106</v>
      </c>
      <c r="G31" s="139">
        <v>232</v>
      </c>
      <c r="H31" s="139">
        <v>0</v>
      </c>
      <c r="I31" s="139">
        <v>198</v>
      </c>
      <c r="J31" s="141" t="s">
        <v>106</v>
      </c>
    </row>
    <row r="32" spans="1:10" ht="15">
      <c r="A32" s="192" t="s">
        <v>112</v>
      </c>
      <c r="B32" s="125" t="s">
        <v>105</v>
      </c>
      <c r="C32" s="142">
        <v>27452</v>
      </c>
      <c r="D32" s="129">
        <v>0</v>
      </c>
      <c r="E32" s="129">
        <v>28075</v>
      </c>
      <c r="F32" s="143" t="s">
        <v>106</v>
      </c>
      <c r="G32" s="129">
        <v>77607</v>
      </c>
      <c r="H32" s="129">
        <v>0</v>
      </c>
      <c r="I32" s="129">
        <v>116806</v>
      </c>
      <c r="J32" s="130" t="s">
        <v>106</v>
      </c>
    </row>
    <row r="33" spans="1:10" ht="15">
      <c r="A33" s="193"/>
      <c r="B33" s="131" t="s">
        <v>113</v>
      </c>
      <c r="C33" s="132">
        <v>10000</v>
      </c>
      <c r="D33" s="133">
        <v>0</v>
      </c>
      <c r="E33" s="133">
        <v>0</v>
      </c>
      <c r="F33" s="134" t="s">
        <v>106</v>
      </c>
      <c r="G33" s="72">
        <v>47800</v>
      </c>
      <c r="H33" s="72">
        <v>0</v>
      </c>
      <c r="I33" s="72">
        <v>0</v>
      </c>
      <c r="J33" s="135" t="s">
        <v>106</v>
      </c>
    </row>
    <row r="34" spans="1:10" ht="15">
      <c r="A34" s="193"/>
      <c r="B34" s="131" t="s">
        <v>108</v>
      </c>
      <c r="C34" s="132">
        <v>14481</v>
      </c>
      <c r="D34" s="133">
        <v>6726</v>
      </c>
      <c r="E34" s="133">
        <v>18643</v>
      </c>
      <c r="F34" s="134">
        <v>177.17811477847158</v>
      </c>
      <c r="G34" s="72">
        <v>35541</v>
      </c>
      <c r="H34" s="72">
        <v>15436</v>
      </c>
      <c r="I34" s="72">
        <v>43497</v>
      </c>
      <c r="J34" s="135">
        <v>181.78932365897901</v>
      </c>
    </row>
    <row r="35" spans="1:10" ht="15">
      <c r="A35" s="193"/>
      <c r="B35" s="131" t="s">
        <v>111</v>
      </c>
      <c r="C35" s="132">
        <v>22</v>
      </c>
      <c r="D35" s="133">
        <v>0</v>
      </c>
      <c r="E35" s="133">
        <v>0</v>
      </c>
      <c r="F35" s="134" t="s">
        <v>106</v>
      </c>
      <c r="G35" s="72">
        <v>144</v>
      </c>
      <c r="H35" s="72">
        <v>0</v>
      </c>
      <c r="I35" s="72">
        <v>0</v>
      </c>
      <c r="J35" s="135" t="s">
        <v>106</v>
      </c>
    </row>
    <row r="36" spans="1:10" ht="15">
      <c r="A36" s="194"/>
      <c r="B36" s="131" t="s">
        <v>101</v>
      </c>
      <c r="C36" s="132">
        <v>0</v>
      </c>
      <c r="D36" s="133">
        <v>0</v>
      </c>
      <c r="E36" s="133">
        <v>140440</v>
      </c>
      <c r="F36" s="134" t="s">
        <v>106</v>
      </c>
      <c r="G36" s="72">
        <v>0</v>
      </c>
      <c r="H36" s="72">
        <v>0</v>
      </c>
      <c r="I36" s="72">
        <v>317468</v>
      </c>
      <c r="J36" s="135" t="s">
        <v>106</v>
      </c>
    </row>
    <row r="37" spans="1:10" ht="15">
      <c r="A37" s="136" t="s">
        <v>168</v>
      </c>
      <c r="B37" s="137"/>
      <c r="C37" s="138">
        <v>51955</v>
      </c>
      <c r="D37" s="139">
        <v>6726</v>
      </c>
      <c r="E37" s="139">
        <v>187158</v>
      </c>
      <c r="F37" s="140">
        <v>2682.6048171275647</v>
      </c>
      <c r="G37" s="139">
        <v>161092</v>
      </c>
      <c r="H37" s="139">
        <v>15436</v>
      </c>
      <c r="I37" s="139">
        <v>477771</v>
      </c>
      <c r="J37" s="141">
        <v>2995.1736201088365</v>
      </c>
    </row>
    <row r="38" spans="1:10" ht="15">
      <c r="A38" s="195" t="s">
        <v>117</v>
      </c>
      <c r="B38" s="125" t="s">
        <v>108</v>
      </c>
      <c r="C38" s="142">
        <v>27996</v>
      </c>
      <c r="D38" s="129">
        <v>27996</v>
      </c>
      <c r="E38" s="129">
        <v>1800</v>
      </c>
      <c r="F38" s="143">
        <v>-93.57051007286755</v>
      </c>
      <c r="G38" s="129">
        <v>39474</v>
      </c>
      <c r="H38" s="129">
        <v>39474</v>
      </c>
      <c r="I38" s="129">
        <v>2651</v>
      </c>
      <c r="J38" s="130">
        <v>-93.28418705983685</v>
      </c>
    </row>
    <row r="39" spans="1:10" ht="15">
      <c r="A39" s="196"/>
      <c r="B39" s="131" t="s">
        <v>102</v>
      </c>
      <c r="C39" s="132">
        <v>9000</v>
      </c>
      <c r="D39" s="133">
        <v>9000</v>
      </c>
      <c r="E39" s="133">
        <v>0</v>
      </c>
      <c r="F39" s="134">
        <v>-100</v>
      </c>
      <c r="G39" s="72">
        <v>9585</v>
      </c>
      <c r="H39" s="72">
        <v>9585</v>
      </c>
      <c r="I39" s="72">
        <v>0</v>
      </c>
      <c r="J39" s="135">
        <v>-100</v>
      </c>
    </row>
    <row r="40" spans="1:10" ht="15">
      <c r="A40" s="136" t="s">
        <v>169</v>
      </c>
      <c r="B40" s="137"/>
      <c r="C40" s="138">
        <v>36996</v>
      </c>
      <c r="D40" s="139">
        <v>36996</v>
      </c>
      <c r="E40" s="139">
        <v>1800</v>
      </c>
      <c r="F40" s="140">
        <v>-95.1346091469348</v>
      </c>
      <c r="G40" s="139">
        <v>49059</v>
      </c>
      <c r="H40" s="139">
        <v>49059</v>
      </c>
      <c r="I40" s="139">
        <v>2651</v>
      </c>
      <c r="J40" s="141">
        <v>-94.59630241138221</v>
      </c>
    </row>
    <row r="41" spans="1:10" ht="15">
      <c r="A41" s="195" t="s">
        <v>114</v>
      </c>
      <c r="B41" s="125" t="s">
        <v>104</v>
      </c>
      <c r="C41" s="142">
        <v>196000</v>
      </c>
      <c r="D41" s="129">
        <v>140000</v>
      </c>
      <c r="E41" s="129">
        <v>103000</v>
      </c>
      <c r="F41" s="143">
        <v>-26.428571428571423</v>
      </c>
      <c r="G41" s="129">
        <v>43960</v>
      </c>
      <c r="H41" s="129">
        <v>31640</v>
      </c>
      <c r="I41" s="129">
        <v>31900</v>
      </c>
      <c r="J41" s="130">
        <v>0.8217446270543549</v>
      </c>
    </row>
    <row r="42" spans="1:10" ht="15">
      <c r="A42" s="196"/>
      <c r="B42" s="131" t="s">
        <v>175</v>
      </c>
      <c r="C42" s="132">
        <v>7520</v>
      </c>
      <c r="D42" s="133">
        <v>1000</v>
      </c>
      <c r="E42" s="133">
        <v>2920</v>
      </c>
      <c r="F42" s="134">
        <v>192</v>
      </c>
      <c r="G42" s="72">
        <v>8131</v>
      </c>
      <c r="H42" s="72">
        <v>860</v>
      </c>
      <c r="I42" s="72">
        <v>4325</v>
      </c>
      <c r="J42" s="135">
        <v>402.906976744186</v>
      </c>
    </row>
    <row r="43" spans="1:10" ht="15">
      <c r="A43" s="136" t="s">
        <v>170</v>
      </c>
      <c r="B43" s="137"/>
      <c r="C43" s="138">
        <v>203520</v>
      </c>
      <c r="D43" s="139">
        <v>141000</v>
      </c>
      <c r="E43" s="139">
        <v>105920</v>
      </c>
      <c r="F43" s="140">
        <v>-24.879432624113473</v>
      </c>
      <c r="G43" s="139">
        <v>52091</v>
      </c>
      <c r="H43" s="139">
        <v>32500</v>
      </c>
      <c r="I43" s="139">
        <v>36225</v>
      </c>
      <c r="J43" s="141">
        <v>11.461538461538456</v>
      </c>
    </row>
    <row r="44" spans="1:10" ht="15">
      <c r="A44" s="195" t="s">
        <v>115</v>
      </c>
      <c r="B44" s="125" t="s">
        <v>101</v>
      </c>
      <c r="C44" s="142">
        <v>275000</v>
      </c>
      <c r="D44" s="129">
        <v>50000</v>
      </c>
      <c r="E44" s="129">
        <v>0</v>
      </c>
      <c r="F44" s="143">
        <v>-100</v>
      </c>
      <c r="G44" s="129">
        <v>329750</v>
      </c>
      <c r="H44" s="129">
        <v>70000</v>
      </c>
      <c r="I44" s="129">
        <v>0</v>
      </c>
      <c r="J44" s="130">
        <v>-100</v>
      </c>
    </row>
    <row r="45" spans="1:10" ht="15">
      <c r="A45" s="197"/>
      <c r="B45" s="131" t="s">
        <v>109</v>
      </c>
      <c r="C45" s="132">
        <v>138000</v>
      </c>
      <c r="D45" s="133">
        <v>138000</v>
      </c>
      <c r="E45" s="133">
        <v>0</v>
      </c>
      <c r="F45" s="134">
        <v>-100</v>
      </c>
      <c r="G45" s="72">
        <v>150236</v>
      </c>
      <c r="H45" s="72">
        <v>150236</v>
      </c>
      <c r="I45" s="72">
        <v>0</v>
      </c>
      <c r="J45" s="135">
        <v>-100</v>
      </c>
    </row>
    <row r="46" spans="1:10" ht="15">
      <c r="A46" s="196"/>
      <c r="B46" s="131" t="s">
        <v>116</v>
      </c>
      <c r="C46" s="132">
        <v>74925</v>
      </c>
      <c r="D46" s="133">
        <v>0</v>
      </c>
      <c r="E46" s="133">
        <v>0</v>
      </c>
      <c r="F46" s="134" t="s">
        <v>106</v>
      </c>
      <c r="G46" s="72">
        <v>66010</v>
      </c>
      <c r="H46" s="72">
        <v>0</v>
      </c>
      <c r="I46" s="72">
        <v>0</v>
      </c>
      <c r="J46" s="135" t="s">
        <v>106</v>
      </c>
    </row>
    <row r="47" spans="1:10" ht="15">
      <c r="A47" s="136" t="s">
        <v>171</v>
      </c>
      <c r="B47" s="137"/>
      <c r="C47" s="138">
        <v>487925</v>
      </c>
      <c r="D47" s="139">
        <v>188000</v>
      </c>
      <c r="E47" s="139">
        <v>0</v>
      </c>
      <c r="F47" s="140">
        <v>-100</v>
      </c>
      <c r="G47" s="139">
        <v>545996</v>
      </c>
      <c r="H47" s="139">
        <v>220236</v>
      </c>
      <c r="I47" s="139">
        <v>0</v>
      </c>
      <c r="J47" s="141">
        <v>-100</v>
      </c>
    </row>
    <row r="48" spans="1:10" ht="15">
      <c r="A48" s="192" t="s">
        <v>161</v>
      </c>
      <c r="B48" s="125" t="s">
        <v>109</v>
      </c>
      <c r="C48" s="142">
        <v>0</v>
      </c>
      <c r="D48" s="129">
        <v>0</v>
      </c>
      <c r="E48" s="129">
        <v>100000</v>
      </c>
      <c r="F48" s="143" t="s">
        <v>106</v>
      </c>
      <c r="G48" s="129">
        <v>0</v>
      </c>
      <c r="H48" s="129">
        <v>0</v>
      </c>
      <c r="I48" s="129">
        <v>108866</v>
      </c>
      <c r="J48" s="130" t="s">
        <v>106</v>
      </c>
    </row>
    <row r="49" spans="1:10" ht="15">
      <c r="A49" s="194"/>
      <c r="B49" s="131" t="s">
        <v>101</v>
      </c>
      <c r="C49" s="132">
        <v>0</v>
      </c>
      <c r="D49" s="133">
        <v>0</v>
      </c>
      <c r="E49" s="133">
        <v>100000</v>
      </c>
      <c r="F49" s="134" t="s">
        <v>106</v>
      </c>
      <c r="G49" s="72">
        <v>0</v>
      </c>
      <c r="H49" s="72">
        <v>0</v>
      </c>
      <c r="I49" s="72">
        <v>99100</v>
      </c>
      <c r="J49" s="135" t="s">
        <v>106</v>
      </c>
    </row>
    <row r="50" spans="1:10" ht="15">
      <c r="A50" s="136" t="s">
        <v>173</v>
      </c>
      <c r="B50" s="137"/>
      <c r="C50" s="138">
        <v>0</v>
      </c>
      <c r="D50" s="139">
        <v>0</v>
      </c>
      <c r="E50" s="139">
        <v>200000</v>
      </c>
      <c r="F50" s="140" t="s">
        <v>106</v>
      </c>
      <c r="G50" s="139">
        <v>0</v>
      </c>
      <c r="H50" s="139">
        <v>0</v>
      </c>
      <c r="I50" s="139">
        <v>207966</v>
      </c>
      <c r="J50" s="141" t="s">
        <v>106</v>
      </c>
    </row>
    <row r="51" spans="1:10" ht="15">
      <c r="A51" s="144" t="s">
        <v>126</v>
      </c>
      <c r="B51" s="145"/>
      <c r="C51" s="146">
        <v>1625937</v>
      </c>
      <c r="D51" s="147">
        <v>700774</v>
      </c>
      <c r="E51" s="147">
        <v>659398</v>
      </c>
      <c r="F51" s="148">
        <v>-5.90432864232977</v>
      </c>
      <c r="G51" s="149">
        <v>2989079</v>
      </c>
      <c r="H51" s="149">
        <v>1138970</v>
      </c>
      <c r="I51" s="149">
        <v>1169279</v>
      </c>
      <c r="J51" s="150">
        <v>2.661088527353672</v>
      </c>
    </row>
    <row r="52" spans="1:10" ht="15">
      <c r="A52" s="201" t="s">
        <v>127</v>
      </c>
      <c r="B52" s="202"/>
      <c r="C52" s="202"/>
      <c r="D52" s="202"/>
      <c r="E52" s="202"/>
      <c r="F52" s="202"/>
      <c r="G52" s="202"/>
      <c r="H52" s="202"/>
      <c r="I52" s="202"/>
      <c r="J52" s="203"/>
    </row>
  </sheetData>
  <sheetProtection/>
  <mergeCells count="14">
    <mergeCell ref="A1:J1"/>
    <mergeCell ref="A4:A8"/>
    <mergeCell ref="A48:A49"/>
    <mergeCell ref="A52:J52"/>
    <mergeCell ref="A2:A3"/>
    <mergeCell ref="B2:B3"/>
    <mergeCell ref="C2:F2"/>
    <mergeCell ref="G2:J2"/>
    <mergeCell ref="A10:A19"/>
    <mergeCell ref="A21:A28"/>
    <mergeCell ref="A32:A36"/>
    <mergeCell ref="A38:A39"/>
    <mergeCell ref="A41:A42"/>
    <mergeCell ref="A44:A46"/>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4"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dimension ref="A1:J77"/>
  <sheetViews>
    <sheetView zoomScalePageLayoutView="0" workbookViewId="0" topLeftCell="A1">
      <selection activeCell="G3" sqref="G3"/>
    </sheetView>
  </sheetViews>
  <sheetFormatPr defaultColWidth="11.421875" defaultRowHeight="15"/>
  <cols>
    <col min="1" max="1" width="19.421875" style="0" customWidth="1"/>
    <col min="2" max="2" width="20.00390625" style="0" customWidth="1"/>
    <col min="6" max="6" width="9.421875" style="0" customWidth="1"/>
    <col min="10" max="10" width="9.57421875" style="0" customWidth="1"/>
  </cols>
  <sheetData>
    <row r="1" spans="1:10" ht="15">
      <c r="A1" s="198" t="s">
        <v>152</v>
      </c>
      <c r="B1" s="199"/>
      <c r="C1" s="199"/>
      <c r="D1" s="199"/>
      <c r="E1" s="199"/>
      <c r="F1" s="199"/>
      <c r="G1" s="199"/>
      <c r="H1" s="199"/>
      <c r="I1" s="199"/>
      <c r="J1" s="200"/>
    </row>
    <row r="2" spans="1:10" ht="15">
      <c r="A2" s="210" t="s">
        <v>96</v>
      </c>
      <c r="B2" s="211" t="s">
        <v>97</v>
      </c>
      <c r="C2" s="198" t="s">
        <v>98</v>
      </c>
      <c r="D2" s="199"/>
      <c r="E2" s="199"/>
      <c r="F2" s="200"/>
      <c r="G2" s="198" t="s">
        <v>128</v>
      </c>
      <c r="H2" s="199"/>
      <c r="I2" s="199"/>
      <c r="J2" s="200"/>
    </row>
    <row r="3" spans="1:10" ht="26.25">
      <c r="A3" s="207"/>
      <c r="B3" s="212"/>
      <c r="C3" s="121" t="s">
        <v>159</v>
      </c>
      <c r="D3" s="122" t="s">
        <v>184</v>
      </c>
      <c r="E3" s="122" t="s">
        <v>185</v>
      </c>
      <c r="F3" s="123" t="s">
        <v>93</v>
      </c>
      <c r="G3" s="121" t="s">
        <v>159</v>
      </c>
      <c r="H3" s="122" t="s">
        <v>184</v>
      </c>
      <c r="I3" s="122" t="s">
        <v>185</v>
      </c>
      <c r="J3" s="124" t="s">
        <v>93</v>
      </c>
    </row>
    <row r="4" spans="1:10" ht="15" customHeight="1">
      <c r="A4" s="215" t="s">
        <v>118</v>
      </c>
      <c r="B4" s="125" t="s">
        <v>131</v>
      </c>
      <c r="C4" s="126">
        <v>19726992</v>
      </c>
      <c r="D4" s="127">
        <v>8274924</v>
      </c>
      <c r="E4" s="127">
        <v>12509636</v>
      </c>
      <c r="F4" s="128">
        <v>51.17523737982368</v>
      </c>
      <c r="G4" s="129">
        <v>19196508</v>
      </c>
      <c r="H4" s="129">
        <v>8206279</v>
      </c>
      <c r="I4" s="129">
        <v>10322114</v>
      </c>
      <c r="J4" s="130">
        <v>25.78312289894116</v>
      </c>
    </row>
    <row r="5" spans="1:10" ht="15">
      <c r="A5" s="193"/>
      <c r="B5" s="131" t="s">
        <v>104</v>
      </c>
      <c r="C5" s="132">
        <v>9512098</v>
      </c>
      <c r="D5" s="133">
        <v>4240827</v>
      </c>
      <c r="E5" s="133">
        <v>5613832</v>
      </c>
      <c r="F5" s="134">
        <v>32.375878572740646</v>
      </c>
      <c r="G5" s="72">
        <v>10837362</v>
      </c>
      <c r="H5" s="72">
        <v>4530006</v>
      </c>
      <c r="I5" s="72">
        <v>6876519</v>
      </c>
      <c r="J5" s="135">
        <v>51.799335365118715</v>
      </c>
    </row>
    <row r="6" spans="1:10" ht="15">
      <c r="A6" s="193"/>
      <c r="B6" s="131" t="s">
        <v>133</v>
      </c>
      <c r="C6" s="132">
        <v>5743993</v>
      </c>
      <c r="D6" s="133">
        <v>2672577</v>
      </c>
      <c r="E6" s="133">
        <v>4423836</v>
      </c>
      <c r="F6" s="134">
        <v>65.52698013939356</v>
      </c>
      <c r="G6" s="72">
        <v>5990284</v>
      </c>
      <c r="H6" s="72">
        <v>2839741</v>
      </c>
      <c r="I6" s="72">
        <v>3722856</v>
      </c>
      <c r="J6" s="135">
        <v>31.098434681191</v>
      </c>
    </row>
    <row r="7" spans="1:10" ht="15">
      <c r="A7" s="193"/>
      <c r="B7" s="131" t="s">
        <v>130</v>
      </c>
      <c r="C7" s="132">
        <v>451899</v>
      </c>
      <c r="D7" s="133">
        <v>140980</v>
      </c>
      <c r="E7" s="133">
        <v>1177558</v>
      </c>
      <c r="F7" s="134">
        <v>735.2659951766208</v>
      </c>
      <c r="G7" s="72">
        <v>444695</v>
      </c>
      <c r="H7" s="72">
        <v>161668</v>
      </c>
      <c r="I7" s="72">
        <v>899437</v>
      </c>
      <c r="J7" s="135">
        <v>456.3481950664324</v>
      </c>
    </row>
    <row r="8" spans="1:10" ht="15">
      <c r="A8" s="193"/>
      <c r="B8" s="131" t="s">
        <v>138</v>
      </c>
      <c r="C8" s="132">
        <v>247150</v>
      </c>
      <c r="D8" s="133">
        <v>0</v>
      </c>
      <c r="E8" s="133">
        <v>904907</v>
      </c>
      <c r="F8" s="134" t="s">
        <v>106</v>
      </c>
      <c r="G8" s="72">
        <v>200856</v>
      </c>
      <c r="H8" s="72">
        <v>0</v>
      </c>
      <c r="I8" s="72">
        <v>754845</v>
      </c>
      <c r="J8" s="135" t="s">
        <v>106</v>
      </c>
    </row>
    <row r="9" spans="1:10" ht="15">
      <c r="A9" s="193"/>
      <c r="B9" s="131" t="s">
        <v>129</v>
      </c>
      <c r="C9" s="132">
        <v>77580</v>
      </c>
      <c r="D9" s="133">
        <v>37055</v>
      </c>
      <c r="E9" s="133">
        <v>22036</v>
      </c>
      <c r="F9" s="134">
        <v>-40.531642153555524</v>
      </c>
      <c r="G9" s="72">
        <v>132273</v>
      </c>
      <c r="H9" s="72">
        <v>53665</v>
      </c>
      <c r="I9" s="72">
        <v>39629</v>
      </c>
      <c r="J9" s="135">
        <v>-26.154849529488487</v>
      </c>
    </row>
    <row r="10" spans="1:10" ht="15">
      <c r="A10" s="193"/>
      <c r="B10" s="131" t="s">
        <v>141</v>
      </c>
      <c r="C10" s="132">
        <v>22020</v>
      </c>
      <c r="D10" s="133">
        <v>22020</v>
      </c>
      <c r="E10" s="133">
        <v>0</v>
      </c>
      <c r="F10" s="134">
        <v>-100</v>
      </c>
      <c r="G10" s="72">
        <v>22954</v>
      </c>
      <c r="H10" s="72">
        <v>22954</v>
      </c>
      <c r="I10" s="72">
        <v>0</v>
      </c>
      <c r="J10" s="135">
        <v>-100</v>
      </c>
    </row>
    <row r="11" spans="1:10" ht="15">
      <c r="A11" s="193"/>
      <c r="B11" s="131" t="s">
        <v>102</v>
      </c>
      <c r="C11" s="132">
        <v>1216</v>
      </c>
      <c r="D11" s="133">
        <v>0</v>
      </c>
      <c r="E11" s="133">
        <v>17010</v>
      </c>
      <c r="F11" s="134" t="s">
        <v>106</v>
      </c>
      <c r="G11" s="72">
        <v>2413</v>
      </c>
      <c r="H11" s="72">
        <v>0</v>
      </c>
      <c r="I11" s="72">
        <v>32409</v>
      </c>
      <c r="J11" s="135" t="s">
        <v>106</v>
      </c>
    </row>
    <row r="12" spans="1:10" ht="15">
      <c r="A12" s="194"/>
      <c r="B12" s="131" t="s">
        <v>172</v>
      </c>
      <c r="C12" s="132">
        <v>0</v>
      </c>
      <c r="D12" s="133">
        <v>0</v>
      </c>
      <c r="E12" s="133">
        <v>425</v>
      </c>
      <c r="F12" s="134" t="s">
        <v>106</v>
      </c>
      <c r="G12" s="72">
        <v>0</v>
      </c>
      <c r="H12" s="72">
        <v>0</v>
      </c>
      <c r="I12" s="72">
        <v>2323</v>
      </c>
      <c r="J12" s="135" t="s">
        <v>106</v>
      </c>
    </row>
    <row r="13" spans="1:10" ht="15">
      <c r="A13" s="136" t="s">
        <v>164</v>
      </c>
      <c r="B13" s="137"/>
      <c r="C13" s="138">
        <v>35782948</v>
      </c>
      <c r="D13" s="139">
        <v>15388383</v>
      </c>
      <c r="E13" s="139">
        <v>24669240</v>
      </c>
      <c r="F13" s="140">
        <v>60.31080068646588</v>
      </c>
      <c r="G13" s="139">
        <v>36827345</v>
      </c>
      <c r="H13" s="139">
        <v>15814313</v>
      </c>
      <c r="I13" s="139">
        <v>22650132</v>
      </c>
      <c r="J13" s="141">
        <v>43.22551981866047</v>
      </c>
    </row>
    <row r="14" spans="1:10" ht="15" customHeight="1">
      <c r="A14" s="192" t="s">
        <v>122</v>
      </c>
      <c r="B14" s="125" t="s">
        <v>134</v>
      </c>
      <c r="C14" s="142">
        <v>844248</v>
      </c>
      <c r="D14" s="129">
        <v>387169</v>
      </c>
      <c r="E14" s="129">
        <v>918473</v>
      </c>
      <c r="F14" s="143">
        <v>137.22792888893483</v>
      </c>
      <c r="G14" s="129">
        <v>3791669</v>
      </c>
      <c r="H14" s="129">
        <v>1702654</v>
      </c>
      <c r="I14" s="129">
        <v>4326300</v>
      </c>
      <c r="J14" s="130">
        <v>154.09155353935677</v>
      </c>
    </row>
    <row r="15" spans="1:10" ht="15">
      <c r="A15" s="193"/>
      <c r="B15" s="131" t="s">
        <v>129</v>
      </c>
      <c r="C15" s="132">
        <v>467682</v>
      </c>
      <c r="D15" s="133">
        <v>309844</v>
      </c>
      <c r="E15" s="133">
        <v>243531</v>
      </c>
      <c r="F15" s="134">
        <v>-21.402060391680976</v>
      </c>
      <c r="G15" s="72">
        <v>3222558</v>
      </c>
      <c r="H15" s="72">
        <v>2060333</v>
      </c>
      <c r="I15" s="72">
        <v>1749908</v>
      </c>
      <c r="J15" s="135">
        <v>-15.066739211574054</v>
      </c>
    </row>
    <row r="16" spans="1:10" ht="15">
      <c r="A16" s="193"/>
      <c r="B16" s="131" t="s">
        <v>111</v>
      </c>
      <c r="C16" s="132">
        <v>133326</v>
      </c>
      <c r="D16" s="133">
        <v>44921</v>
      </c>
      <c r="E16" s="133">
        <v>67507</v>
      </c>
      <c r="F16" s="134">
        <v>50.27937935486744</v>
      </c>
      <c r="G16" s="72">
        <v>786465</v>
      </c>
      <c r="H16" s="72">
        <v>263955</v>
      </c>
      <c r="I16" s="72">
        <v>407161</v>
      </c>
      <c r="J16" s="135">
        <v>54.253944801197186</v>
      </c>
    </row>
    <row r="17" spans="1:10" ht="15">
      <c r="A17" s="193"/>
      <c r="B17" s="131" t="s">
        <v>133</v>
      </c>
      <c r="C17" s="132">
        <v>362880</v>
      </c>
      <c r="D17" s="133">
        <v>317520</v>
      </c>
      <c r="E17" s="133">
        <v>132976</v>
      </c>
      <c r="F17" s="134">
        <v>-58.12043335852859</v>
      </c>
      <c r="G17" s="72">
        <v>442902</v>
      </c>
      <c r="H17" s="72">
        <v>387147</v>
      </c>
      <c r="I17" s="72">
        <v>145093</v>
      </c>
      <c r="J17" s="135">
        <v>-62.52250437172444</v>
      </c>
    </row>
    <row r="18" spans="1:10" ht="15">
      <c r="A18" s="193"/>
      <c r="B18" s="131" t="s">
        <v>142</v>
      </c>
      <c r="C18" s="132">
        <v>12305</v>
      </c>
      <c r="D18" s="133">
        <v>5929</v>
      </c>
      <c r="E18" s="133">
        <v>0</v>
      </c>
      <c r="F18" s="134">
        <v>-100</v>
      </c>
      <c r="G18" s="72">
        <v>57968</v>
      </c>
      <c r="H18" s="72">
        <v>27356</v>
      </c>
      <c r="I18" s="72">
        <v>0</v>
      </c>
      <c r="J18" s="135">
        <v>-100</v>
      </c>
    </row>
    <row r="19" spans="1:10" ht="15">
      <c r="A19" s="193"/>
      <c r="B19" s="131" t="s">
        <v>102</v>
      </c>
      <c r="C19" s="132">
        <v>7878</v>
      </c>
      <c r="D19" s="133">
        <v>2576</v>
      </c>
      <c r="E19" s="133">
        <v>15715</v>
      </c>
      <c r="F19" s="134">
        <v>510.05434782608694</v>
      </c>
      <c r="G19" s="72">
        <v>56424</v>
      </c>
      <c r="H19" s="72">
        <v>25053</v>
      </c>
      <c r="I19" s="72">
        <v>92616</v>
      </c>
      <c r="J19" s="135">
        <v>269.6802778110406</v>
      </c>
    </row>
    <row r="20" spans="1:10" ht="15">
      <c r="A20" s="193"/>
      <c r="B20" s="131" t="s">
        <v>156</v>
      </c>
      <c r="C20" s="132">
        <v>1000</v>
      </c>
      <c r="D20" s="133">
        <v>1000</v>
      </c>
      <c r="E20" s="133">
        <v>0</v>
      </c>
      <c r="F20" s="134">
        <v>-100</v>
      </c>
      <c r="G20" s="72">
        <v>6715</v>
      </c>
      <c r="H20" s="72">
        <v>6715</v>
      </c>
      <c r="I20" s="72">
        <v>0</v>
      </c>
      <c r="J20" s="135">
        <v>-100</v>
      </c>
    </row>
    <row r="21" spans="1:10" ht="15">
      <c r="A21" s="193"/>
      <c r="B21" s="131" t="s">
        <v>143</v>
      </c>
      <c r="C21" s="132">
        <v>339</v>
      </c>
      <c r="D21" s="133">
        <v>174</v>
      </c>
      <c r="E21" s="133">
        <v>206</v>
      </c>
      <c r="F21" s="134">
        <v>18.39080459770115</v>
      </c>
      <c r="G21" s="72">
        <v>6666</v>
      </c>
      <c r="H21" s="72">
        <v>3669</v>
      </c>
      <c r="I21" s="72">
        <v>4541</v>
      </c>
      <c r="J21" s="135">
        <v>23.766693922049598</v>
      </c>
    </row>
    <row r="22" spans="1:10" ht="15">
      <c r="A22" s="193"/>
      <c r="B22" s="131" t="s">
        <v>130</v>
      </c>
      <c r="C22" s="132">
        <v>248</v>
      </c>
      <c r="D22" s="133">
        <v>166</v>
      </c>
      <c r="E22" s="133">
        <v>20780</v>
      </c>
      <c r="F22" s="134">
        <v>12418.072289156626</v>
      </c>
      <c r="G22" s="72">
        <v>2050</v>
      </c>
      <c r="H22" s="72">
        <v>1347</v>
      </c>
      <c r="I22" s="72">
        <v>28253</v>
      </c>
      <c r="J22" s="135">
        <v>1997.4758723088346</v>
      </c>
    </row>
    <row r="23" spans="1:10" ht="15">
      <c r="A23" s="193"/>
      <c r="B23" s="131" t="s">
        <v>104</v>
      </c>
      <c r="C23" s="132">
        <v>1</v>
      </c>
      <c r="D23" s="133">
        <v>0</v>
      </c>
      <c r="E23" s="133">
        <v>0</v>
      </c>
      <c r="F23" s="134" t="s">
        <v>106</v>
      </c>
      <c r="G23" s="72">
        <v>139</v>
      </c>
      <c r="H23" s="72">
        <v>0</v>
      </c>
      <c r="I23" s="72">
        <v>0</v>
      </c>
      <c r="J23" s="135" t="s">
        <v>106</v>
      </c>
    </row>
    <row r="24" spans="1:10" ht="15">
      <c r="A24" s="193"/>
      <c r="B24" s="131" t="s">
        <v>101</v>
      </c>
      <c r="C24" s="132">
        <v>2</v>
      </c>
      <c r="D24" s="133">
        <v>0</v>
      </c>
      <c r="E24" s="133">
        <v>0</v>
      </c>
      <c r="F24" s="134" t="s">
        <v>106</v>
      </c>
      <c r="G24" s="72">
        <v>17</v>
      </c>
      <c r="H24" s="72">
        <v>0</v>
      </c>
      <c r="I24" s="72">
        <v>0</v>
      </c>
      <c r="J24" s="135" t="s">
        <v>106</v>
      </c>
    </row>
    <row r="25" spans="1:10" ht="15">
      <c r="A25" s="193"/>
      <c r="B25" s="131" t="s">
        <v>179</v>
      </c>
      <c r="C25" s="132">
        <v>0</v>
      </c>
      <c r="D25" s="133">
        <v>0</v>
      </c>
      <c r="E25" s="133">
        <v>10</v>
      </c>
      <c r="F25" s="134" t="s">
        <v>106</v>
      </c>
      <c r="G25" s="72">
        <v>0</v>
      </c>
      <c r="H25" s="72">
        <v>0</v>
      </c>
      <c r="I25" s="72">
        <v>193</v>
      </c>
      <c r="J25" s="135" t="s">
        <v>106</v>
      </c>
    </row>
    <row r="26" spans="1:10" ht="15">
      <c r="A26" s="193"/>
      <c r="B26" s="131" t="s">
        <v>136</v>
      </c>
      <c r="C26" s="132">
        <v>0</v>
      </c>
      <c r="D26" s="133">
        <v>0</v>
      </c>
      <c r="E26" s="133">
        <v>1130</v>
      </c>
      <c r="F26" s="134" t="s">
        <v>106</v>
      </c>
      <c r="G26" s="72">
        <v>0</v>
      </c>
      <c r="H26" s="72">
        <v>0</v>
      </c>
      <c r="I26" s="72">
        <v>6382</v>
      </c>
      <c r="J26" s="135" t="s">
        <v>106</v>
      </c>
    </row>
    <row r="27" spans="1:10" ht="15">
      <c r="A27" s="194"/>
      <c r="B27" s="131" t="s">
        <v>140</v>
      </c>
      <c r="C27" s="132">
        <v>0</v>
      </c>
      <c r="D27" s="133">
        <v>0</v>
      </c>
      <c r="E27" s="133">
        <v>12</v>
      </c>
      <c r="F27" s="134" t="s">
        <v>106</v>
      </c>
      <c r="G27" s="72">
        <v>0</v>
      </c>
      <c r="H27" s="72">
        <v>0</v>
      </c>
      <c r="I27" s="72">
        <v>26</v>
      </c>
      <c r="J27" s="135" t="s">
        <v>106</v>
      </c>
    </row>
    <row r="28" spans="1:10" ht="15">
      <c r="A28" s="136" t="s">
        <v>165</v>
      </c>
      <c r="B28" s="137"/>
      <c r="C28" s="138">
        <v>1829909</v>
      </c>
      <c r="D28" s="139">
        <v>1069299</v>
      </c>
      <c r="E28" s="139">
        <v>1400340</v>
      </c>
      <c r="F28" s="140">
        <v>30.958693499198997</v>
      </c>
      <c r="G28" s="139">
        <v>8373573</v>
      </c>
      <c r="H28" s="139">
        <v>4478229</v>
      </c>
      <c r="I28" s="139">
        <v>6760473</v>
      </c>
      <c r="J28" s="141">
        <v>50.96309277618452</v>
      </c>
    </row>
    <row r="29" spans="1:10" ht="15">
      <c r="A29" s="195" t="s">
        <v>100</v>
      </c>
      <c r="B29" s="125" t="s">
        <v>129</v>
      </c>
      <c r="C29" s="142">
        <v>1539332</v>
      </c>
      <c r="D29" s="129">
        <v>712012</v>
      </c>
      <c r="E29" s="129">
        <v>868450</v>
      </c>
      <c r="F29" s="143">
        <v>21.971258911366665</v>
      </c>
      <c r="G29" s="129">
        <v>2767819</v>
      </c>
      <c r="H29" s="129">
        <v>1287389</v>
      </c>
      <c r="I29" s="129">
        <v>1599548</v>
      </c>
      <c r="J29" s="130">
        <v>24.247449683040646</v>
      </c>
    </row>
    <row r="30" spans="1:10" ht="15">
      <c r="A30" s="197"/>
      <c r="B30" s="131" t="s">
        <v>104</v>
      </c>
      <c r="C30" s="132">
        <v>703808</v>
      </c>
      <c r="D30" s="133">
        <v>221328</v>
      </c>
      <c r="E30" s="133">
        <v>48360</v>
      </c>
      <c r="F30" s="134">
        <v>-78.1500759054435</v>
      </c>
      <c r="G30" s="72">
        <v>1247334</v>
      </c>
      <c r="H30" s="72">
        <v>339510</v>
      </c>
      <c r="I30" s="72">
        <v>103837</v>
      </c>
      <c r="J30" s="135">
        <v>-69.41562840564343</v>
      </c>
    </row>
    <row r="31" spans="1:10" ht="15">
      <c r="A31" s="197"/>
      <c r="B31" s="131" t="s">
        <v>130</v>
      </c>
      <c r="C31" s="132">
        <v>350197</v>
      </c>
      <c r="D31" s="133">
        <v>62190</v>
      </c>
      <c r="E31" s="133">
        <v>749540</v>
      </c>
      <c r="F31" s="134">
        <v>1105.2420003215952</v>
      </c>
      <c r="G31" s="72">
        <v>597290</v>
      </c>
      <c r="H31" s="72">
        <v>103422</v>
      </c>
      <c r="I31" s="72">
        <v>1201233</v>
      </c>
      <c r="J31" s="135">
        <v>1061.48691767709</v>
      </c>
    </row>
    <row r="32" spans="1:10" ht="15">
      <c r="A32" s="197"/>
      <c r="B32" s="131" t="s">
        <v>131</v>
      </c>
      <c r="C32" s="132">
        <v>185251</v>
      </c>
      <c r="D32" s="133">
        <v>103501</v>
      </c>
      <c r="E32" s="133">
        <v>205200</v>
      </c>
      <c r="F32" s="134">
        <v>98.25895401976791</v>
      </c>
      <c r="G32" s="72">
        <v>292653</v>
      </c>
      <c r="H32" s="72">
        <v>162754</v>
      </c>
      <c r="I32" s="72">
        <v>327674</v>
      </c>
      <c r="J32" s="135">
        <v>101.3308428671492</v>
      </c>
    </row>
    <row r="33" spans="1:10" ht="15">
      <c r="A33" s="197"/>
      <c r="B33" s="131" t="s">
        <v>132</v>
      </c>
      <c r="C33" s="132">
        <v>100000</v>
      </c>
      <c r="D33" s="133">
        <v>0</v>
      </c>
      <c r="E33" s="133">
        <v>0</v>
      </c>
      <c r="F33" s="134" t="s">
        <v>106</v>
      </c>
      <c r="G33" s="72">
        <v>165550</v>
      </c>
      <c r="H33" s="72">
        <v>0</v>
      </c>
      <c r="I33" s="72">
        <v>0</v>
      </c>
      <c r="J33" s="135" t="s">
        <v>106</v>
      </c>
    </row>
    <row r="34" spans="1:10" ht="15">
      <c r="A34" s="197"/>
      <c r="B34" s="131" t="s">
        <v>133</v>
      </c>
      <c r="C34" s="132">
        <v>95645</v>
      </c>
      <c r="D34" s="133">
        <v>40904</v>
      </c>
      <c r="E34" s="133">
        <v>747756</v>
      </c>
      <c r="F34" s="134">
        <v>1728.0754938392333</v>
      </c>
      <c r="G34" s="72">
        <v>156427</v>
      </c>
      <c r="H34" s="72">
        <v>68397</v>
      </c>
      <c r="I34" s="72">
        <v>1146231</v>
      </c>
      <c r="J34" s="135">
        <v>1575.8498179744727</v>
      </c>
    </row>
    <row r="35" spans="1:10" ht="15">
      <c r="A35" s="197"/>
      <c r="B35" s="131" t="s">
        <v>111</v>
      </c>
      <c r="C35" s="132">
        <v>22226</v>
      </c>
      <c r="D35" s="133">
        <v>0</v>
      </c>
      <c r="E35" s="133">
        <v>0</v>
      </c>
      <c r="F35" s="134" t="s">
        <v>106</v>
      </c>
      <c r="G35" s="72">
        <v>37230</v>
      </c>
      <c r="H35" s="72">
        <v>0</v>
      </c>
      <c r="I35" s="72">
        <v>0</v>
      </c>
      <c r="J35" s="135" t="s">
        <v>106</v>
      </c>
    </row>
    <row r="36" spans="1:10" ht="15">
      <c r="A36" s="197"/>
      <c r="B36" s="131" t="s">
        <v>134</v>
      </c>
      <c r="C36" s="132">
        <v>2010</v>
      </c>
      <c r="D36" s="133">
        <v>0</v>
      </c>
      <c r="E36" s="133">
        <v>0</v>
      </c>
      <c r="F36" s="134" t="s">
        <v>106</v>
      </c>
      <c r="G36" s="72">
        <v>4429</v>
      </c>
      <c r="H36" s="72">
        <v>0</v>
      </c>
      <c r="I36" s="72">
        <v>0</v>
      </c>
      <c r="J36" s="135" t="s">
        <v>106</v>
      </c>
    </row>
    <row r="37" spans="1:10" ht="15">
      <c r="A37" s="197"/>
      <c r="B37" s="131" t="s">
        <v>135</v>
      </c>
      <c r="C37" s="132">
        <v>400</v>
      </c>
      <c r="D37" s="133">
        <v>100</v>
      </c>
      <c r="E37" s="133">
        <v>0</v>
      </c>
      <c r="F37" s="134">
        <v>-100</v>
      </c>
      <c r="G37" s="72">
        <v>807</v>
      </c>
      <c r="H37" s="72">
        <v>220</v>
      </c>
      <c r="I37" s="72">
        <v>0</v>
      </c>
      <c r="J37" s="135">
        <v>-100</v>
      </c>
    </row>
    <row r="38" spans="1:10" ht="15">
      <c r="A38" s="197"/>
      <c r="B38" s="131" t="s">
        <v>102</v>
      </c>
      <c r="C38" s="132">
        <v>5</v>
      </c>
      <c r="D38" s="133">
        <v>5</v>
      </c>
      <c r="E38" s="133">
        <v>0</v>
      </c>
      <c r="F38" s="134">
        <v>-100</v>
      </c>
      <c r="G38" s="72">
        <v>81</v>
      </c>
      <c r="H38" s="72">
        <v>81</v>
      </c>
      <c r="I38" s="72">
        <v>0</v>
      </c>
      <c r="J38" s="135">
        <v>-100</v>
      </c>
    </row>
    <row r="39" spans="1:10" ht="15">
      <c r="A39" s="197"/>
      <c r="B39" s="131" t="s">
        <v>136</v>
      </c>
      <c r="C39" s="132">
        <v>0</v>
      </c>
      <c r="D39" s="133">
        <v>0</v>
      </c>
      <c r="E39" s="133">
        <v>0</v>
      </c>
      <c r="F39" s="134" t="s">
        <v>106</v>
      </c>
      <c r="G39" s="72">
        <v>63</v>
      </c>
      <c r="H39" s="72">
        <v>0</v>
      </c>
      <c r="I39" s="72">
        <v>0</v>
      </c>
      <c r="J39" s="135" t="s">
        <v>106</v>
      </c>
    </row>
    <row r="40" spans="1:10" ht="15" customHeight="1">
      <c r="A40" s="197"/>
      <c r="B40" s="131" t="s">
        <v>137</v>
      </c>
      <c r="C40" s="132">
        <v>1</v>
      </c>
      <c r="D40" s="133">
        <v>0</v>
      </c>
      <c r="E40" s="133">
        <v>286001</v>
      </c>
      <c r="F40" s="134" t="s">
        <v>106</v>
      </c>
      <c r="G40" s="72">
        <v>30</v>
      </c>
      <c r="H40" s="72">
        <v>0</v>
      </c>
      <c r="I40" s="72">
        <v>412590</v>
      </c>
      <c r="J40" s="135" t="s">
        <v>106</v>
      </c>
    </row>
    <row r="41" spans="1:10" ht="15">
      <c r="A41" s="196"/>
      <c r="B41" s="131" t="s">
        <v>139</v>
      </c>
      <c r="C41" s="132">
        <v>0</v>
      </c>
      <c r="D41" s="133">
        <v>0</v>
      </c>
      <c r="E41" s="133">
        <v>1652</v>
      </c>
      <c r="F41" s="134" t="s">
        <v>106</v>
      </c>
      <c r="G41" s="72">
        <v>0</v>
      </c>
      <c r="H41" s="72">
        <v>0</v>
      </c>
      <c r="I41" s="72">
        <v>2465</v>
      </c>
      <c r="J41" s="135" t="s">
        <v>106</v>
      </c>
    </row>
    <row r="42" spans="1:10" ht="15">
      <c r="A42" s="136" t="s">
        <v>166</v>
      </c>
      <c r="B42" s="137"/>
      <c r="C42" s="138">
        <v>2998875</v>
      </c>
      <c r="D42" s="139">
        <v>1140040</v>
      </c>
      <c r="E42" s="139">
        <v>2906959</v>
      </c>
      <c r="F42" s="140">
        <v>154.98745658047085</v>
      </c>
      <c r="G42" s="139">
        <v>5269713</v>
      </c>
      <c r="H42" s="139">
        <v>1961773</v>
      </c>
      <c r="I42" s="139">
        <v>4793578</v>
      </c>
      <c r="J42" s="141">
        <v>144.34926976770504</v>
      </c>
    </row>
    <row r="43" spans="1:10" ht="15">
      <c r="A43" s="195" t="s">
        <v>110</v>
      </c>
      <c r="B43" s="125" t="s">
        <v>130</v>
      </c>
      <c r="C43" s="142">
        <v>293524</v>
      </c>
      <c r="D43" s="129">
        <v>135500</v>
      </c>
      <c r="E43" s="129">
        <v>118006</v>
      </c>
      <c r="F43" s="143">
        <v>-12.910701107011068</v>
      </c>
      <c r="G43" s="129">
        <v>352305</v>
      </c>
      <c r="H43" s="129">
        <v>156827</v>
      </c>
      <c r="I43" s="129">
        <v>103492</v>
      </c>
      <c r="J43" s="130">
        <v>-34.008812258093315</v>
      </c>
    </row>
    <row r="44" spans="1:10" ht="15">
      <c r="A44" s="197"/>
      <c r="B44" s="131" t="s">
        <v>139</v>
      </c>
      <c r="C44" s="132">
        <v>231000</v>
      </c>
      <c r="D44" s="133">
        <v>168000</v>
      </c>
      <c r="E44" s="133">
        <v>208000</v>
      </c>
      <c r="F44" s="134">
        <v>23.809523809523814</v>
      </c>
      <c r="G44" s="72">
        <v>267659</v>
      </c>
      <c r="H44" s="72">
        <v>184771</v>
      </c>
      <c r="I44" s="72">
        <v>187806</v>
      </c>
      <c r="J44" s="135">
        <v>1.642573780517509</v>
      </c>
    </row>
    <row r="45" spans="1:10" ht="15">
      <c r="A45" s="197"/>
      <c r="B45" s="131" t="s">
        <v>133</v>
      </c>
      <c r="C45" s="132">
        <v>220001</v>
      </c>
      <c r="D45" s="133">
        <v>160000</v>
      </c>
      <c r="E45" s="133">
        <v>50025</v>
      </c>
      <c r="F45" s="134">
        <v>-68.73437499999999</v>
      </c>
      <c r="G45" s="72">
        <v>242264</v>
      </c>
      <c r="H45" s="72">
        <v>182514</v>
      </c>
      <c r="I45" s="72">
        <v>50299</v>
      </c>
      <c r="J45" s="135">
        <v>-72.44101822325959</v>
      </c>
    </row>
    <row r="46" spans="1:10" ht="15">
      <c r="A46" s="197"/>
      <c r="B46" s="131" t="s">
        <v>137</v>
      </c>
      <c r="C46" s="132">
        <v>126000</v>
      </c>
      <c r="D46" s="133">
        <v>0</v>
      </c>
      <c r="E46" s="133">
        <v>84000</v>
      </c>
      <c r="F46" s="134" t="s">
        <v>106</v>
      </c>
      <c r="G46" s="72">
        <v>146858</v>
      </c>
      <c r="H46" s="72">
        <v>0</v>
      </c>
      <c r="I46" s="72">
        <v>74609</v>
      </c>
      <c r="J46" s="135" t="s">
        <v>106</v>
      </c>
    </row>
    <row r="47" spans="1:10" ht="15">
      <c r="A47" s="197"/>
      <c r="B47" s="131" t="s">
        <v>138</v>
      </c>
      <c r="C47" s="132">
        <v>82000</v>
      </c>
      <c r="D47" s="133">
        <v>21000</v>
      </c>
      <c r="E47" s="133">
        <v>59500</v>
      </c>
      <c r="F47" s="134">
        <v>183.33333333333334</v>
      </c>
      <c r="G47" s="72">
        <v>79494</v>
      </c>
      <c r="H47" s="72">
        <v>21420</v>
      </c>
      <c r="I47" s="72">
        <v>85540</v>
      </c>
      <c r="J47" s="135">
        <v>299.34640522875816</v>
      </c>
    </row>
    <row r="48" spans="1:10" ht="15">
      <c r="A48" s="197"/>
      <c r="B48" s="131" t="s">
        <v>101</v>
      </c>
      <c r="C48" s="132">
        <v>3000</v>
      </c>
      <c r="D48" s="133">
        <v>0</v>
      </c>
      <c r="E48" s="133">
        <v>0</v>
      </c>
      <c r="F48" s="134" t="s">
        <v>106</v>
      </c>
      <c r="G48" s="72">
        <v>3425</v>
      </c>
      <c r="H48" s="72">
        <v>0</v>
      </c>
      <c r="I48" s="72">
        <v>0</v>
      </c>
      <c r="J48" s="135" t="s">
        <v>106</v>
      </c>
    </row>
    <row r="49" spans="1:10" ht="15">
      <c r="A49" s="197"/>
      <c r="B49" s="131" t="s">
        <v>140</v>
      </c>
      <c r="C49" s="132">
        <v>125</v>
      </c>
      <c r="D49" s="133">
        <v>125</v>
      </c>
      <c r="E49" s="133">
        <v>0</v>
      </c>
      <c r="F49" s="134">
        <v>-100</v>
      </c>
      <c r="G49" s="72">
        <v>237</v>
      </c>
      <c r="H49" s="72">
        <v>237</v>
      </c>
      <c r="I49" s="72">
        <v>0</v>
      </c>
      <c r="J49" s="135">
        <v>-100</v>
      </c>
    </row>
    <row r="50" spans="1:10" ht="15">
      <c r="A50" s="197"/>
      <c r="B50" s="131" t="s">
        <v>176</v>
      </c>
      <c r="C50" s="132">
        <v>1</v>
      </c>
      <c r="D50" s="133">
        <v>1</v>
      </c>
      <c r="E50" s="133">
        <v>0</v>
      </c>
      <c r="F50" s="134">
        <v>-100</v>
      </c>
      <c r="G50" s="72">
        <v>151</v>
      </c>
      <c r="H50" s="72">
        <v>151</v>
      </c>
      <c r="I50" s="72">
        <v>68</v>
      </c>
      <c r="J50" s="135">
        <v>-54.96688741721854</v>
      </c>
    </row>
    <row r="51" spans="1:10" ht="15">
      <c r="A51" s="197"/>
      <c r="B51" s="131" t="s">
        <v>129</v>
      </c>
      <c r="C51" s="132">
        <v>60</v>
      </c>
      <c r="D51" s="133">
        <v>60</v>
      </c>
      <c r="E51" s="133">
        <v>0</v>
      </c>
      <c r="F51" s="134">
        <v>-100</v>
      </c>
      <c r="G51" s="72">
        <v>139</v>
      </c>
      <c r="H51" s="72">
        <v>139</v>
      </c>
      <c r="I51" s="72">
        <v>19</v>
      </c>
      <c r="J51" s="135">
        <v>-86.33093525179856</v>
      </c>
    </row>
    <row r="52" spans="1:10" ht="15">
      <c r="A52" s="196"/>
      <c r="B52" s="131" t="s">
        <v>160</v>
      </c>
      <c r="C52" s="132">
        <v>0</v>
      </c>
      <c r="D52" s="133">
        <v>0</v>
      </c>
      <c r="E52" s="133">
        <v>52500</v>
      </c>
      <c r="F52" s="134" t="s">
        <v>106</v>
      </c>
      <c r="G52" s="72">
        <v>0</v>
      </c>
      <c r="H52" s="72">
        <v>0</v>
      </c>
      <c r="I52" s="72">
        <v>48986</v>
      </c>
      <c r="J52" s="135" t="s">
        <v>106</v>
      </c>
    </row>
    <row r="53" spans="1:10" ht="15">
      <c r="A53" s="136" t="s">
        <v>167</v>
      </c>
      <c r="B53" s="137"/>
      <c r="C53" s="138">
        <v>955711</v>
      </c>
      <c r="D53" s="139">
        <v>484686</v>
      </c>
      <c r="E53" s="139">
        <v>572031</v>
      </c>
      <c r="F53" s="140">
        <v>18.02094551936717</v>
      </c>
      <c r="G53" s="139">
        <v>1092532</v>
      </c>
      <c r="H53" s="139">
        <v>546059</v>
      </c>
      <c r="I53" s="139">
        <v>550819</v>
      </c>
      <c r="J53" s="141">
        <v>0.8717006770330604</v>
      </c>
    </row>
    <row r="54" spans="1:10" ht="15">
      <c r="A54" s="195" t="s">
        <v>112</v>
      </c>
      <c r="B54" s="125" t="s">
        <v>136</v>
      </c>
      <c r="C54" s="142">
        <v>20134</v>
      </c>
      <c r="D54" s="129">
        <v>134</v>
      </c>
      <c r="E54" s="129">
        <v>0</v>
      </c>
      <c r="F54" s="143">
        <v>-100</v>
      </c>
      <c r="G54" s="129">
        <v>49388</v>
      </c>
      <c r="H54" s="129">
        <v>2568</v>
      </c>
      <c r="I54" s="129">
        <v>0</v>
      </c>
      <c r="J54" s="130">
        <v>-100</v>
      </c>
    </row>
    <row r="55" spans="1:10" ht="15">
      <c r="A55" s="197"/>
      <c r="B55" s="131" t="s">
        <v>137</v>
      </c>
      <c r="C55" s="132">
        <v>21000</v>
      </c>
      <c r="D55" s="133">
        <v>0</v>
      </c>
      <c r="E55" s="133">
        <v>21000</v>
      </c>
      <c r="F55" s="134" t="s">
        <v>106</v>
      </c>
      <c r="G55" s="72">
        <v>26332</v>
      </c>
      <c r="H55" s="72">
        <v>0</v>
      </c>
      <c r="I55" s="72">
        <v>18959</v>
      </c>
      <c r="J55" s="135" t="s">
        <v>106</v>
      </c>
    </row>
    <row r="56" spans="1:10" ht="15">
      <c r="A56" s="197"/>
      <c r="B56" s="131" t="s">
        <v>101</v>
      </c>
      <c r="C56" s="132">
        <v>150</v>
      </c>
      <c r="D56" s="133">
        <v>0</v>
      </c>
      <c r="E56" s="133">
        <v>900</v>
      </c>
      <c r="F56" s="134" t="s">
        <v>106</v>
      </c>
      <c r="G56" s="72">
        <v>781</v>
      </c>
      <c r="H56" s="72">
        <v>0</v>
      </c>
      <c r="I56" s="72">
        <v>4759</v>
      </c>
      <c r="J56" s="135" t="s">
        <v>106</v>
      </c>
    </row>
    <row r="57" spans="1:10" ht="15">
      <c r="A57" s="197"/>
      <c r="B57" s="131" t="s">
        <v>135</v>
      </c>
      <c r="C57" s="132">
        <v>280</v>
      </c>
      <c r="D57" s="133">
        <v>0</v>
      </c>
      <c r="E57" s="133">
        <v>0</v>
      </c>
      <c r="F57" s="134" t="s">
        <v>106</v>
      </c>
      <c r="G57" s="72">
        <v>635</v>
      </c>
      <c r="H57" s="72">
        <v>0</v>
      </c>
      <c r="I57" s="72">
        <v>0</v>
      </c>
      <c r="J57" s="135" t="s">
        <v>106</v>
      </c>
    </row>
    <row r="58" spans="1:10" ht="15">
      <c r="A58" s="197"/>
      <c r="B58" s="131" t="s">
        <v>140</v>
      </c>
      <c r="C58" s="132">
        <v>78</v>
      </c>
      <c r="D58" s="133">
        <v>78</v>
      </c>
      <c r="E58" s="133">
        <v>200</v>
      </c>
      <c r="F58" s="134">
        <v>156.41025641025644</v>
      </c>
      <c r="G58" s="72">
        <v>142</v>
      </c>
      <c r="H58" s="72">
        <v>142</v>
      </c>
      <c r="I58" s="72">
        <v>393</v>
      </c>
      <c r="J58" s="135">
        <v>176.7605633802817</v>
      </c>
    </row>
    <row r="59" spans="1:10" ht="15">
      <c r="A59" s="197"/>
      <c r="B59" s="131" t="s">
        <v>129</v>
      </c>
      <c r="C59" s="132">
        <v>0</v>
      </c>
      <c r="D59" s="133">
        <v>0</v>
      </c>
      <c r="E59" s="133">
        <v>102</v>
      </c>
      <c r="F59" s="134" t="s">
        <v>106</v>
      </c>
      <c r="G59" s="72">
        <v>0</v>
      </c>
      <c r="H59" s="72">
        <v>0</v>
      </c>
      <c r="I59" s="72">
        <v>393</v>
      </c>
      <c r="J59" s="135" t="s">
        <v>106</v>
      </c>
    </row>
    <row r="60" spans="1:10" ht="15">
      <c r="A60" s="196"/>
      <c r="B60" s="131" t="s">
        <v>131</v>
      </c>
      <c r="C60" s="132">
        <v>0</v>
      </c>
      <c r="D60" s="133">
        <v>0</v>
      </c>
      <c r="E60" s="133">
        <v>64800</v>
      </c>
      <c r="F60" s="134" t="s">
        <v>106</v>
      </c>
      <c r="G60" s="72">
        <v>0</v>
      </c>
      <c r="H60" s="72">
        <v>0</v>
      </c>
      <c r="I60" s="72">
        <v>103356</v>
      </c>
      <c r="J60" s="135" t="s">
        <v>106</v>
      </c>
    </row>
    <row r="61" spans="1:10" ht="15">
      <c r="A61" s="136" t="s">
        <v>168</v>
      </c>
      <c r="B61" s="137"/>
      <c r="C61" s="138">
        <v>41642</v>
      </c>
      <c r="D61" s="139">
        <v>212</v>
      </c>
      <c r="E61" s="139">
        <v>87002</v>
      </c>
      <c r="F61" s="140">
        <v>40938.67924528302</v>
      </c>
      <c r="G61" s="139">
        <v>77278</v>
      </c>
      <c r="H61" s="139">
        <v>2710</v>
      </c>
      <c r="I61" s="139">
        <v>127860</v>
      </c>
      <c r="J61" s="141">
        <v>4618.081180811808</v>
      </c>
    </row>
    <row r="62" spans="1:10" ht="15">
      <c r="A62" s="195" t="s">
        <v>117</v>
      </c>
      <c r="B62" s="125" t="s">
        <v>136</v>
      </c>
      <c r="C62" s="142">
        <v>22260</v>
      </c>
      <c r="D62" s="129">
        <v>22260</v>
      </c>
      <c r="E62" s="129">
        <v>0</v>
      </c>
      <c r="F62" s="143">
        <v>-100</v>
      </c>
      <c r="G62" s="129">
        <v>23941</v>
      </c>
      <c r="H62" s="129">
        <v>23941</v>
      </c>
      <c r="I62" s="129">
        <v>0</v>
      </c>
      <c r="J62" s="130">
        <v>-100</v>
      </c>
    </row>
    <row r="63" spans="1:10" ht="15">
      <c r="A63" s="197"/>
      <c r="B63" s="131" t="s">
        <v>102</v>
      </c>
      <c r="C63" s="132">
        <v>16634</v>
      </c>
      <c r="D63" s="133">
        <v>8541</v>
      </c>
      <c r="E63" s="133">
        <v>2501</v>
      </c>
      <c r="F63" s="134">
        <v>-70.71771455333099</v>
      </c>
      <c r="G63" s="72">
        <v>18504</v>
      </c>
      <c r="H63" s="72">
        <v>16506</v>
      </c>
      <c r="I63" s="72">
        <v>4240</v>
      </c>
      <c r="J63" s="135">
        <v>-74.31237125893615</v>
      </c>
    </row>
    <row r="64" spans="1:10" ht="15">
      <c r="A64" s="196"/>
      <c r="B64" s="131" t="s">
        <v>131</v>
      </c>
      <c r="C64" s="132">
        <v>0</v>
      </c>
      <c r="D64" s="133">
        <v>0</v>
      </c>
      <c r="E64" s="133">
        <v>42183</v>
      </c>
      <c r="F64" s="134" t="s">
        <v>106</v>
      </c>
      <c r="G64" s="72">
        <v>0</v>
      </c>
      <c r="H64" s="72">
        <v>0</v>
      </c>
      <c r="I64" s="72">
        <v>30786</v>
      </c>
      <c r="J64" s="135" t="s">
        <v>106</v>
      </c>
    </row>
    <row r="65" spans="1:10" ht="15">
      <c r="A65" s="136" t="s">
        <v>169</v>
      </c>
      <c r="B65" s="137"/>
      <c r="C65" s="138">
        <v>38894</v>
      </c>
      <c r="D65" s="139">
        <v>30801</v>
      </c>
      <c r="E65" s="139">
        <v>44684</v>
      </c>
      <c r="F65" s="140">
        <v>45.07321190870426</v>
      </c>
      <c r="G65" s="139">
        <v>42445</v>
      </c>
      <c r="H65" s="139">
        <v>40447</v>
      </c>
      <c r="I65" s="139">
        <v>35026</v>
      </c>
      <c r="J65" s="141">
        <v>-13.402724553118894</v>
      </c>
    </row>
    <row r="66" spans="1:10" ht="15">
      <c r="A66" s="195" t="s">
        <v>114</v>
      </c>
      <c r="B66" s="125" t="s">
        <v>104</v>
      </c>
      <c r="C66" s="142">
        <v>1667010</v>
      </c>
      <c r="D66" s="129">
        <v>0</v>
      </c>
      <c r="E66" s="129">
        <v>28800</v>
      </c>
      <c r="F66" s="143" t="s">
        <v>106</v>
      </c>
      <c r="G66" s="129">
        <v>317610</v>
      </c>
      <c r="H66" s="129">
        <v>0</v>
      </c>
      <c r="I66" s="129">
        <v>5220</v>
      </c>
      <c r="J66" s="130" t="s">
        <v>106</v>
      </c>
    </row>
    <row r="67" spans="1:10" ht="15">
      <c r="A67" s="197"/>
      <c r="B67" s="131" t="s">
        <v>102</v>
      </c>
      <c r="C67" s="132">
        <v>3</v>
      </c>
      <c r="D67" s="133">
        <v>0</v>
      </c>
      <c r="E67" s="133">
        <v>0</v>
      </c>
      <c r="F67" s="134" t="s">
        <v>106</v>
      </c>
      <c r="G67" s="72">
        <v>184</v>
      </c>
      <c r="H67" s="72">
        <v>0</v>
      </c>
      <c r="I67" s="72">
        <v>0</v>
      </c>
      <c r="J67" s="135" t="s">
        <v>106</v>
      </c>
    </row>
    <row r="68" spans="1:10" ht="15">
      <c r="A68" s="196"/>
      <c r="B68" s="131" t="s">
        <v>129</v>
      </c>
      <c r="C68" s="132">
        <v>0</v>
      </c>
      <c r="D68" s="133">
        <v>0</v>
      </c>
      <c r="E68" s="133">
        <v>10</v>
      </c>
      <c r="F68" s="134" t="s">
        <v>106</v>
      </c>
      <c r="G68" s="72">
        <v>0</v>
      </c>
      <c r="H68" s="72">
        <v>0</v>
      </c>
      <c r="I68" s="72">
        <v>20</v>
      </c>
      <c r="J68" s="135" t="s">
        <v>106</v>
      </c>
    </row>
    <row r="69" spans="1:10" ht="15">
      <c r="A69" s="136" t="s">
        <v>170</v>
      </c>
      <c r="B69" s="137"/>
      <c r="C69" s="138">
        <v>1667013</v>
      </c>
      <c r="D69" s="139">
        <v>0</v>
      </c>
      <c r="E69" s="139">
        <v>28810</v>
      </c>
      <c r="F69" s="140" t="s">
        <v>106</v>
      </c>
      <c r="G69" s="139">
        <v>317794</v>
      </c>
      <c r="H69" s="139">
        <v>0</v>
      </c>
      <c r="I69" s="139">
        <v>5240</v>
      </c>
      <c r="J69" s="141" t="s">
        <v>106</v>
      </c>
    </row>
    <row r="70" spans="1:10" ht="15">
      <c r="A70" s="195" t="s">
        <v>115</v>
      </c>
      <c r="B70" s="125" t="s">
        <v>129</v>
      </c>
      <c r="C70" s="142">
        <v>658</v>
      </c>
      <c r="D70" s="129">
        <v>0</v>
      </c>
      <c r="E70" s="129">
        <v>0</v>
      </c>
      <c r="F70" s="143" t="s">
        <v>106</v>
      </c>
      <c r="G70" s="129">
        <v>79028</v>
      </c>
      <c r="H70" s="129">
        <v>0</v>
      </c>
      <c r="I70" s="129">
        <v>0</v>
      </c>
      <c r="J70" s="143" t="s">
        <v>106</v>
      </c>
    </row>
    <row r="71" spans="1:10" ht="15">
      <c r="A71" s="196"/>
      <c r="B71" s="131" t="s">
        <v>104</v>
      </c>
      <c r="C71" s="132">
        <v>0</v>
      </c>
      <c r="D71" s="133">
        <v>0</v>
      </c>
      <c r="E71" s="133">
        <v>32</v>
      </c>
      <c r="F71" s="134" t="s">
        <v>106</v>
      </c>
      <c r="G71" s="133">
        <v>0</v>
      </c>
      <c r="H71" s="133">
        <v>0</v>
      </c>
      <c r="I71" s="133">
        <v>536</v>
      </c>
      <c r="J71" s="134" t="s">
        <v>106</v>
      </c>
    </row>
    <row r="72" spans="1:10" ht="15">
      <c r="A72" s="136" t="s">
        <v>171</v>
      </c>
      <c r="B72" s="137"/>
      <c r="C72" s="138">
        <v>658</v>
      </c>
      <c r="D72" s="139">
        <v>0</v>
      </c>
      <c r="E72" s="139">
        <v>32</v>
      </c>
      <c r="F72" s="140" t="s">
        <v>106</v>
      </c>
      <c r="G72" s="139">
        <v>79028</v>
      </c>
      <c r="H72" s="139">
        <v>0</v>
      </c>
      <c r="I72" s="139">
        <v>536</v>
      </c>
      <c r="J72" s="140" t="s">
        <v>106</v>
      </c>
    </row>
    <row r="73" spans="1:10" ht="15" customHeight="1">
      <c r="A73" s="213" t="s">
        <v>161</v>
      </c>
      <c r="B73" s="125" t="s">
        <v>104</v>
      </c>
      <c r="C73" s="142">
        <v>344</v>
      </c>
      <c r="D73" s="129">
        <v>0</v>
      </c>
      <c r="E73" s="129">
        <v>0</v>
      </c>
      <c r="F73" s="143" t="s">
        <v>106</v>
      </c>
      <c r="G73" s="129">
        <v>6639</v>
      </c>
      <c r="H73" s="129">
        <v>0</v>
      </c>
      <c r="I73" s="129">
        <v>0</v>
      </c>
      <c r="J73" s="143" t="s">
        <v>106</v>
      </c>
    </row>
    <row r="74" spans="1:10" ht="15">
      <c r="A74" s="214"/>
      <c r="B74" s="131" t="s">
        <v>133</v>
      </c>
      <c r="C74" s="132">
        <v>0</v>
      </c>
      <c r="D74" s="133">
        <v>0</v>
      </c>
      <c r="E74" s="133">
        <v>75</v>
      </c>
      <c r="F74" s="134" t="s">
        <v>106</v>
      </c>
      <c r="G74" s="133">
        <v>0</v>
      </c>
      <c r="H74" s="133">
        <v>0</v>
      </c>
      <c r="I74" s="133">
        <v>658</v>
      </c>
      <c r="J74" s="134" t="s">
        <v>106</v>
      </c>
    </row>
    <row r="75" spans="1:10" ht="15">
      <c r="A75" s="151" t="s">
        <v>173</v>
      </c>
      <c r="B75" s="136"/>
      <c r="C75" s="138">
        <v>344</v>
      </c>
      <c r="D75" s="139">
        <v>0</v>
      </c>
      <c r="E75" s="139">
        <v>75</v>
      </c>
      <c r="F75" s="140" t="s">
        <v>106</v>
      </c>
      <c r="G75" s="139">
        <v>6639</v>
      </c>
      <c r="H75" s="139">
        <v>0</v>
      </c>
      <c r="I75" s="139">
        <v>658</v>
      </c>
      <c r="J75" s="140" t="s">
        <v>106</v>
      </c>
    </row>
    <row r="76" spans="1:10" ht="15">
      <c r="A76" s="144" t="s">
        <v>126</v>
      </c>
      <c r="B76" s="145"/>
      <c r="C76" s="146">
        <v>43315994</v>
      </c>
      <c r="D76" s="147">
        <v>18113421</v>
      </c>
      <c r="E76" s="147">
        <v>29709173</v>
      </c>
      <c r="F76" s="148">
        <v>64.01745976091429</v>
      </c>
      <c r="G76" s="149">
        <v>52086347</v>
      </c>
      <c r="H76" s="149">
        <v>22843531</v>
      </c>
      <c r="I76" s="149">
        <v>34924397</v>
      </c>
      <c r="J76" s="150">
        <v>52.88528292758243</v>
      </c>
    </row>
    <row r="77" spans="1:10" ht="15">
      <c r="A77" s="201" t="s">
        <v>127</v>
      </c>
      <c r="B77" s="202"/>
      <c r="C77" s="202"/>
      <c r="D77" s="202"/>
      <c r="E77" s="202"/>
      <c r="F77" s="202"/>
      <c r="G77" s="202"/>
      <c r="H77" s="202"/>
      <c r="I77" s="202"/>
      <c r="J77" s="203"/>
    </row>
    <row r="107" ht="15" customHeight="1"/>
    <row r="118" ht="15" customHeight="1"/>
    <row r="124" ht="15" customHeight="1"/>
  </sheetData>
  <sheetProtection/>
  <mergeCells count="15">
    <mergeCell ref="A14:A27"/>
    <mergeCell ref="A29:A41"/>
    <mergeCell ref="A43:A52"/>
    <mergeCell ref="A54:A60"/>
    <mergeCell ref="A62:A64"/>
    <mergeCell ref="A1:J1"/>
    <mergeCell ref="A2:A3"/>
    <mergeCell ref="B2:B3"/>
    <mergeCell ref="C2:F2"/>
    <mergeCell ref="G2:J2"/>
    <mergeCell ref="A77:J77"/>
    <mergeCell ref="A73:A74"/>
    <mergeCell ref="A70:A71"/>
    <mergeCell ref="A4:A12"/>
    <mergeCell ref="A66:A68"/>
  </mergeCells>
  <printOptions horizontalCentered="1"/>
  <pageMargins left="0.7086614173228347" right="0.7086614173228347" top="0.8661417322834646" bottom="0.7480314960629921" header="0.31496062992125984" footer="0.31496062992125984"/>
  <pageSetup horizontalDpi="600" verticalDpi="600" orientation="portrait" scale="59" r:id="rId1"/>
  <headerFooter>
    <oddFooter>&amp;C&amp;"Arial,Normal"&amp;10 15</oddFooter>
  </headerFooter>
  <ignoredErrors>
    <ignoredError sqref="C3 G3" numberStoredAsText="1"/>
  </ignoredErrors>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D5" sqref="D5"/>
    </sheetView>
  </sheetViews>
  <sheetFormatPr defaultColWidth="11.421875" defaultRowHeight="15"/>
  <sheetData>
    <row r="1" spans="2:3" ht="15">
      <c r="B1" s="159"/>
      <c r="C1" s="159"/>
    </row>
    <row r="5" spans="2:8" ht="15">
      <c r="B5" s="1"/>
      <c r="C5" s="1"/>
      <c r="D5" s="5"/>
      <c r="E5" s="106" t="s">
        <v>162</v>
      </c>
      <c r="F5" s="5"/>
      <c r="G5" s="1"/>
      <c r="H5" s="1"/>
    </row>
    <row r="6" spans="2:8" ht="15">
      <c r="B6" s="1"/>
      <c r="C6" s="1"/>
      <c r="D6" s="160" t="s">
        <v>182</v>
      </c>
      <c r="E6" s="161"/>
      <c r="F6" s="161"/>
      <c r="G6" s="1"/>
      <c r="H6" s="1"/>
    </row>
    <row r="7" spans="2:9" ht="15">
      <c r="B7" s="1"/>
      <c r="C7" s="1"/>
      <c r="D7" s="5"/>
      <c r="E7" s="5"/>
      <c r="F7" s="5"/>
      <c r="G7" s="1"/>
      <c r="H7" s="1"/>
      <c r="I7" s="4"/>
    </row>
    <row r="8" spans="2:8" ht="15">
      <c r="B8" s="1"/>
      <c r="C8" s="1"/>
      <c r="D8" s="5"/>
      <c r="E8" s="5"/>
      <c r="F8" s="5"/>
      <c r="G8" s="1"/>
      <c r="H8" s="1"/>
    </row>
    <row r="9" spans="2:8" ht="15">
      <c r="B9" s="1"/>
      <c r="C9" s="165" t="s">
        <v>78</v>
      </c>
      <c r="D9" s="165"/>
      <c r="E9" s="165"/>
      <c r="F9" s="165"/>
      <c r="G9" s="165"/>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63" t="s">
        <v>174</v>
      </c>
      <c r="D16" s="163"/>
      <c r="E16" s="163"/>
      <c r="F16" s="163"/>
      <c r="G16" s="163"/>
      <c r="H16" s="5"/>
    </row>
    <row r="17" spans="2:8" ht="15">
      <c r="B17" s="1"/>
      <c r="C17" s="163" t="s">
        <v>0</v>
      </c>
      <c r="D17" s="163"/>
      <c r="E17" s="163"/>
      <c r="F17" s="163"/>
      <c r="G17" s="163"/>
      <c r="H17" s="1"/>
    </row>
    <row r="18" spans="2:8" ht="15">
      <c r="B18" s="5"/>
      <c r="C18" s="164" t="s">
        <v>3</v>
      </c>
      <c r="D18" s="164"/>
      <c r="E18" s="164"/>
      <c r="F18" s="164"/>
      <c r="G18" s="164"/>
      <c r="H18" s="5"/>
    </row>
    <row r="19" spans="2:8" ht="15">
      <c r="B19" s="5"/>
      <c r="C19" s="5"/>
      <c r="D19" s="5"/>
      <c r="E19" s="5"/>
      <c r="F19" s="5"/>
      <c r="G19" s="5"/>
      <c r="H19" s="5"/>
    </row>
    <row r="20" spans="2:8" ht="15">
      <c r="B20" s="5"/>
      <c r="C20" s="165" t="s">
        <v>1</v>
      </c>
      <c r="D20" s="165"/>
      <c r="E20" s="165"/>
      <c r="F20" s="165"/>
      <c r="G20" s="165"/>
      <c r="H20" s="5"/>
    </row>
    <row r="21" spans="2:8" ht="15">
      <c r="B21" s="5"/>
      <c r="C21" s="163" t="s">
        <v>2</v>
      </c>
      <c r="D21" s="163"/>
      <c r="E21" s="163"/>
      <c r="F21" s="163"/>
      <c r="G21" s="163"/>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62" t="s">
        <v>153</v>
      </c>
      <c r="D28" s="162"/>
      <c r="E28" s="162"/>
      <c r="F28" s="162"/>
      <c r="G28" s="162"/>
      <c r="H28" s="6"/>
    </row>
    <row r="29" spans="2:8" ht="15">
      <c r="B29" s="1"/>
      <c r="C29" s="1"/>
      <c r="D29" s="1"/>
      <c r="E29" s="1"/>
      <c r="F29" s="1"/>
      <c r="G29" s="1"/>
      <c r="H29" s="1"/>
    </row>
  </sheetData>
  <sheetProtection/>
  <mergeCells count="9">
    <mergeCell ref="B1:C1"/>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A1" sqref="A1:C1"/>
    </sheetView>
  </sheetViews>
  <sheetFormatPr defaultColWidth="11.421875" defaultRowHeight="15"/>
  <cols>
    <col min="1" max="1" width="10.8515625" style="57" customWidth="1"/>
    <col min="2" max="2" width="82.8515625" style="56" customWidth="1"/>
    <col min="3" max="3" width="6.57421875" style="56" bestFit="1" customWidth="1"/>
    <col min="4" max="6" width="9.421875" style="55" customWidth="1"/>
    <col min="7" max="85" width="11.421875" style="55" customWidth="1"/>
    <col min="86" max="16384" width="11.421875" style="54" customWidth="1"/>
  </cols>
  <sheetData>
    <row r="1" spans="1:85" ht="12.75">
      <c r="A1" s="166" t="s">
        <v>73</v>
      </c>
      <c r="B1" s="166"/>
      <c r="C1" s="166"/>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row>
    <row r="2" spans="1:85" ht="6.75" customHeight="1">
      <c r="A2" s="56"/>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row>
    <row r="3" spans="1:85" ht="12.75">
      <c r="A3" s="93" t="s">
        <v>72</v>
      </c>
      <c r="B3" s="94" t="s">
        <v>69</v>
      </c>
      <c r="C3" s="93" t="s">
        <v>68</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row>
    <row r="4" spans="1:85" ht="8.25" customHeight="1">
      <c r="A4" s="92"/>
      <c r="B4" s="70"/>
      <c r="C4" s="69"/>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row>
    <row r="5" spans="1:85" ht="12.75" customHeight="1">
      <c r="A5" s="59">
        <v>1</v>
      </c>
      <c r="B5" s="95" t="s">
        <v>147</v>
      </c>
      <c r="C5" s="96">
        <v>4</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row>
    <row r="6" spans="1:85" ht="12.75" customHeight="1">
      <c r="A6" s="59">
        <v>2</v>
      </c>
      <c r="B6" s="95" t="s">
        <v>148</v>
      </c>
      <c r="C6" s="108">
        <v>4</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row>
    <row r="7" spans="1:85" ht="12.75" customHeight="1">
      <c r="A7" s="59">
        <v>3</v>
      </c>
      <c r="B7" s="95" t="s">
        <v>180</v>
      </c>
      <c r="C7" s="108">
        <v>4</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row>
    <row r="8" spans="1:85" ht="12.75" customHeight="1">
      <c r="A8" s="59">
        <v>4</v>
      </c>
      <c r="B8" s="95" t="s">
        <v>181</v>
      </c>
      <c r="C8" s="108">
        <v>4</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row>
    <row r="9" spans="1:85" ht="12.75" customHeight="1">
      <c r="A9" s="59">
        <v>5</v>
      </c>
      <c r="B9" s="56" t="s">
        <v>146</v>
      </c>
      <c r="C9" s="108">
        <v>5</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row>
    <row r="10" spans="1:85" ht="9.75" customHeight="1">
      <c r="A10" s="68"/>
      <c r="B10" s="67"/>
      <c r="C10" s="66"/>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row>
    <row r="11" spans="1:85" ht="12.75">
      <c r="A11" s="93" t="s">
        <v>71</v>
      </c>
      <c r="B11" s="94" t="s">
        <v>69</v>
      </c>
      <c r="C11" s="93" t="s">
        <v>68</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row>
    <row r="12" spans="1:85" ht="3.75" customHeight="1">
      <c r="A12" s="61"/>
      <c r="B12" s="63"/>
      <c r="C12" s="65"/>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row>
    <row r="13" spans="1:85" ht="12.75">
      <c r="A13" s="61">
        <v>1</v>
      </c>
      <c r="B13" s="58" t="s">
        <v>157</v>
      </c>
      <c r="C13" s="97">
        <v>6</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row>
    <row r="14" spans="1:85" ht="12.75">
      <c r="A14" s="61">
        <v>2</v>
      </c>
      <c r="B14" s="58" t="s">
        <v>85</v>
      </c>
      <c r="C14" s="98">
        <v>7</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row>
    <row r="15" spans="1:85" ht="12.75">
      <c r="A15" s="61">
        <v>3</v>
      </c>
      <c r="B15" s="58" t="s">
        <v>149</v>
      </c>
      <c r="C15" s="98">
        <v>8</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row>
    <row r="16" spans="1:85" ht="12.75">
      <c r="A16" s="61">
        <v>4</v>
      </c>
      <c r="B16" s="58" t="s">
        <v>95</v>
      </c>
      <c r="C16" s="98">
        <v>9</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row>
    <row r="17" spans="1:85" ht="12.75">
      <c r="A17" s="61">
        <v>5</v>
      </c>
      <c r="B17" s="58" t="s">
        <v>20</v>
      </c>
      <c r="C17" s="98">
        <v>10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row>
    <row r="18" spans="1:85" ht="12.75">
      <c r="A18" s="61">
        <v>6</v>
      </c>
      <c r="B18" s="58" t="s">
        <v>66</v>
      </c>
      <c r="C18" s="97">
        <v>11</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row>
    <row r="19" spans="1:85" ht="12.75">
      <c r="A19" s="61">
        <v>7</v>
      </c>
      <c r="B19" s="58" t="s">
        <v>65</v>
      </c>
      <c r="C19" s="97">
        <v>12</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row>
    <row r="20" spans="1:85" ht="12.75">
      <c r="A20" s="61">
        <v>8</v>
      </c>
      <c r="B20" s="58" t="s">
        <v>64</v>
      </c>
      <c r="C20" s="97">
        <v>13</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row>
    <row r="21" spans="1:85" ht="12.75">
      <c r="A21" s="61">
        <v>9</v>
      </c>
      <c r="B21" s="58" t="s">
        <v>144</v>
      </c>
      <c r="C21" s="97">
        <v>14</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row>
    <row r="22" spans="1:85" ht="12.75">
      <c r="A22" s="61">
        <v>10</v>
      </c>
      <c r="B22" s="58" t="s">
        <v>145</v>
      </c>
      <c r="C22" s="97">
        <v>15</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row>
    <row r="23" spans="1:85" ht="4.5" customHeight="1">
      <c r="A23" s="61"/>
      <c r="B23" s="63"/>
      <c r="C23" s="62"/>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row>
    <row r="24" spans="1:85" ht="12.75">
      <c r="A24" s="93" t="s">
        <v>70</v>
      </c>
      <c r="B24" s="99" t="s">
        <v>69</v>
      </c>
      <c r="C24" s="100" t="s">
        <v>68</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row>
    <row r="25" spans="1:85" ht="5.25" customHeight="1">
      <c r="A25" s="64"/>
      <c r="B25" s="63"/>
      <c r="C25" s="62"/>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row>
    <row r="26" spans="1:85" ht="12.75">
      <c r="A26" s="61">
        <v>1</v>
      </c>
      <c r="B26" s="101" t="s">
        <v>63</v>
      </c>
      <c r="C26" s="97">
        <v>6</v>
      </c>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row>
    <row r="27" spans="1:85" ht="12.75">
      <c r="A27" s="61">
        <v>2</v>
      </c>
      <c r="B27" s="102" t="s">
        <v>154</v>
      </c>
      <c r="C27" s="97">
        <v>7</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row>
    <row r="28" spans="1:85" ht="12.75">
      <c r="A28" s="61">
        <v>3</v>
      </c>
      <c r="B28" s="56" t="s">
        <v>149</v>
      </c>
      <c r="C28" s="98">
        <v>8</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row>
    <row r="29" spans="1:85" ht="12.75">
      <c r="A29" s="61">
        <v>4</v>
      </c>
      <c r="B29" s="58" t="s">
        <v>95</v>
      </c>
      <c r="C29" s="98">
        <v>9</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row>
    <row r="30" spans="1:85" ht="12.75">
      <c r="A30" s="61">
        <v>5</v>
      </c>
      <c r="B30" s="56" t="s">
        <v>67</v>
      </c>
      <c r="C30" s="98">
        <v>10</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row>
    <row r="31" spans="1:85" ht="12.75">
      <c r="A31" s="61">
        <v>6</v>
      </c>
      <c r="B31" s="56" t="s">
        <v>66</v>
      </c>
      <c r="C31" s="97">
        <v>11</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row>
    <row r="32" spans="1:85" ht="12.75">
      <c r="A32" s="61">
        <v>7</v>
      </c>
      <c r="B32" s="56" t="s">
        <v>65</v>
      </c>
      <c r="C32" s="97">
        <v>12</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row>
    <row r="33" spans="1:85" ht="12.75">
      <c r="A33" s="61">
        <v>8</v>
      </c>
      <c r="B33" s="56" t="s">
        <v>64</v>
      </c>
      <c r="C33" s="97">
        <v>13</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row>
    <row r="34" spans="1:85" ht="12.75">
      <c r="A34" s="61"/>
      <c r="B34" s="58"/>
      <c r="C34" s="60"/>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row>
    <row r="35" spans="1:85" ht="12.75">
      <c r="A35" s="61"/>
      <c r="B35" s="58"/>
      <c r="C35" s="60"/>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row>
    <row r="36" spans="1:85" ht="12.75">
      <c r="A36" s="61"/>
      <c r="B36" s="58"/>
      <c r="C36" s="60"/>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row>
    <row r="37" spans="1:85" ht="12.75">
      <c r="A37" s="61"/>
      <c r="B37" s="58"/>
      <c r="C37" s="60"/>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row>
    <row r="38" spans="1:85" ht="12.75">
      <c r="A38" s="61"/>
      <c r="B38" s="58"/>
      <c r="C38" s="60"/>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row>
    <row r="39" spans="1:85" ht="12.75">
      <c r="A39" s="61"/>
      <c r="B39" s="58"/>
      <c r="C39" s="60"/>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row>
    <row r="40" spans="1:85" ht="12.75">
      <c r="A40" s="61"/>
      <c r="B40" s="58"/>
      <c r="C40" s="60"/>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row>
    <row r="41" spans="1:85" ht="12.75">
      <c r="A41" s="61"/>
      <c r="B41" s="58"/>
      <c r="C41" s="60"/>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row>
    <row r="42" spans="1:85" ht="12.75">
      <c r="A42" s="61"/>
      <c r="B42" s="58"/>
      <c r="C42" s="60"/>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row>
    <row r="43" spans="1:85" ht="12.75">
      <c r="A43" s="61"/>
      <c r="B43" s="58"/>
      <c r="C43" s="60"/>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row>
    <row r="44" spans="1:85" ht="12.75">
      <c r="A44" s="61"/>
      <c r="B44" s="58"/>
      <c r="C44" s="60"/>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row>
    <row r="45" spans="1:85" ht="12.75">
      <c r="A45" s="61"/>
      <c r="B45" s="58"/>
      <c r="C45" s="60"/>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row>
    <row r="46" spans="1:85" ht="12.75">
      <c r="A46" s="61"/>
      <c r="B46" s="58"/>
      <c r="C46" s="60"/>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row>
    <row r="47" spans="1:85" ht="12.75">
      <c r="A47" s="55"/>
      <c r="B47" s="55"/>
      <c r="C47" s="55"/>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row>
    <row r="48" spans="1:85" ht="12.75">
      <c r="A48" s="55"/>
      <c r="B48" s="55"/>
      <c r="C48" s="55"/>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row>
    <row r="49" spans="1:85" ht="12.75">
      <c r="A49" s="55"/>
      <c r="B49" s="55"/>
      <c r="C49" s="55"/>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row>
    <row r="50" spans="1:85" ht="12.75">
      <c r="A50" s="55"/>
      <c r="B50" s="55"/>
      <c r="C50" s="55"/>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row>
    <row r="51" spans="1:85" ht="12.75">
      <c r="A51" s="55"/>
      <c r="B51" s="55"/>
      <c r="C51" s="55"/>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row>
    <row r="52" spans="1:85" ht="12.75">
      <c r="A52" s="59"/>
      <c r="B52" s="58"/>
      <c r="C52" s="58"/>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O38"/>
  <sheetViews>
    <sheetView zoomScaleSheetLayoutView="100" workbookViewId="0" topLeftCell="A1">
      <selection activeCell="A1" sqref="A1"/>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5" ht="10.5" customHeight="1"/>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
      <selection activeCell="A1" sqref="A1:F1"/>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70" t="s">
        <v>74</v>
      </c>
      <c r="B1" s="170"/>
      <c r="C1" s="170"/>
      <c r="D1" s="170"/>
      <c r="E1" s="170"/>
      <c r="F1" s="170"/>
    </row>
    <row r="2" spans="1:6" ht="12.75" customHeight="1">
      <c r="A2" s="170" t="s">
        <v>61</v>
      </c>
      <c r="B2" s="170"/>
      <c r="C2" s="170"/>
      <c r="D2" s="170"/>
      <c r="E2" s="170"/>
      <c r="F2" s="170"/>
    </row>
    <row r="3" spans="1:6" ht="12.75">
      <c r="A3" s="170" t="s">
        <v>60</v>
      </c>
      <c r="B3" s="170"/>
      <c r="C3" s="170"/>
      <c r="D3" s="170"/>
      <c r="E3" s="170"/>
      <c r="F3" s="170"/>
    </row>
    <row r="4" spans="1:6" ht="12.75">
      <c r="A4" s="11"/>
      <c r="B4" s="11"/>
      <c r="C4" s="11"/>
      <c r="D4" s="11"/>
      <c r="E4" s="11"/>
      <c r="F4" s="11"/>
    </row>
    <row r="5" spans="1:6" ht="12.75">
      <c r="A5" s="168" t="s">
        <v>59</v>
      </c>
      <c r="B5" s="167" t="s">
        <v>58</v>
      </c>
      <c r="C5" s="167"/>
      <c r="D5" s="167"/>
      <c r="E5" s="167" t="s">
        <v>57</v>
      </c>
      <c r="F5" s="167"/>
    </row>
    <row r="6" spans="1:6" ht="12.75">
      <c r="A6" s="169"/>
      <c r="B6" s="48">
        <v>2010</v>
      </c>
      <c r="C6" s="47">
        <v>2011</v>
      </c>
      <c r="D6" s="47">
        <v>2012</v>
      </c>
      <c r="E6" s="47" t="s">
        <v>56</v>
      </c>
      <c r="F6" s="47" t="s">
        <v>55</v>
      </c>
    </row>
    <row r="7" spans="1:6" ht="12.75">
      <c r="A7" s="46" t="s">
        <v>54</v>
      </c>
      <c r="B7" s="45">
        <v>4878.3</v>
      </c>
      <c r="C7" s="45">
        <v>3229.1</v>
      </c>
      <c r="D7" s="45">
        <v>9909.8</v>
      </c>
      <c r="E7" s="44">
        <f>(D7/C18-1)*100</f>
        <v>6.077927638621272</v>
      </c>
      <c r="F7" s="44">
        <f aca="true" t="shared" si="0" ref="F7:F12">(D7/C7-1)*100</f>
        <v>206.89046483540304</v>
      </c>
    </row>
    <row r="8" spans="1:6" ht="12.75">
      <c r="A8" s="25" t="s">
        <v>53</v>
      </c>
      <c r="B8" s="43">
        <v>4961.42</v>
      </c>
      <c r="C8" s="43">
        <v>4483.29</v>
      </c>
      <c r="D8" s="43">
        <v>10867.49</v>
      </c>
      <c r="E8" s="42">
        <f>(D8/D7-1)*100</f>
        <v>9.664069910593565</v>
      </c>
      <c r="F8" s="42">
        <f t="shared" si="0"/>
        <v>142.39988936696042</v>
      </c>
    </row>
    <row r="9" spans="1:6" ht="12.75">
      <c r="A9" s="25" t="s">
        <v>52</v>
      </c>
      <c r="B9" s="43">
        <v>4962.49</v>
      </c>
      <c r="C9" s="43">
        <v>5067.85</v>
      </c>
      <c r="D9" s="43">
        <v>9975.7</v>
      </c>
      <c r="E9" s="42">
        <f>(D9/D8-1)*100</f>
        <v>-8.206034696144183</v>
      </c>
      <c r="F9" s="42">
        <f t="shared" si="0"/>
        <v>96.842842625571</v>
      </c>
    </row>
    <row r="10" spans="1:6" ht="12.75">
      <c r="A10" s="25" t="s">
        <v>51</v>
      </c>
      <c r="B10" s="43">
        <v>5822.2</v>
      </c>
      <c r="C10" s="43">
        <v>4746.82</v>
      </c>
      <c r="D10" s="43">
        <v>8147.7</v>
      </c>
      <c r="E10" s="42">
        <f>(D10/D9-1)*100</f>
        <v>-18.32452860450896</v>
      </c>
      <c r="F10" s="42">
        <f t="shared" si="0"/>
        <v>71.64543841982633</v>
      </c>
    </row>
    <row r="11" spans="1:6" ht="12.75">
      <c r="A11" s="25" t="s">
        <v>50</v>
      </c>
      <c r="B11" s="43">
        <v>6829.44</v>
      </c>
      <c r="C11" s="43">
        <v>4411.94</v>
      </c>
      <c r="D11" s="43">
        <v>9005.69</v>
      </c>
      <c r="E11" s="42">
        <f>(D11/D10-1)*100</f>
        <v>10.530456447831904</v>
      </c>
      <c r="F11" s="42">
        <f t="shared" si="0"/>
        <v>104.12086293104625</v>
      </c>
    </row>
    <row r="12" spans="1:6" ht="12.75">
      <c r="A12" s="25" t="s">
        <v>49</v>
      </c>
      <c r="B12" s="43">
        <v>7088.11</v>
      </c>
      <c r="C12" s="43">
        <v>4992.48</v>
      </c>
      <c r="D12" s="43">
        <v>10846.24</v>
      </c>
      <c r="E12" s="42">
        <f>(D12/D11-1)*100</f>
        <v>20.43763442889994</v>
      </c>
      <c r="F12" s="42">
        <f t="shared" si="0"/>
        <v>117.25154632567384</v>
      </c>
    </row>
    <row r="13" spans="1:6" ht="12.75">
      <c r="A13" s="25" t="s">
        <v>48</v>
      </c>
      <c r="B13" s="43">
        <v>6871.09</v>
      </c>
      <c r="C13" s="43">
        <v>5742.31</v>
      </c>
      <c r="D13" s="43"/>
      <c r="E13" s="42"/>
      <c r="F13" s="42"/>
    </row>
    <row r="14" spans="1:6" ht="12.75">
      <c r="A14" s="25" t="s">
        <v>47</v>
      </c>
      <c r="B14" s="43">
        <v>6764.87</v>
      </c>
      <c r="C14" s="43">
        <v>6853.9</v>
      </c>
      <c r="D14" s="43"/>
      <c r="E14" s="42"/>
      <c r="F14" s="42"/>
    </row>
    <row r="15" spans="1:6" ht="12.75">
      <c r="A15" s="25" t="s">
        <v>46</v>
      </c>
      <c r="B15" s="43">
        <v>6504.82</v>
      </c>
      <c r="C15" s="43">
        <v>7924.75</v>
      </c>
      <c r="D15" s="43"/>
      <c r="E15" s="42"/>
      <c r="F15" s="42"/>
    </row>
    <row r="16" spans="1:6" ht="12.75">
      <c r="A16" s="25" t="s">
        <v>45</v>
      </c>
      <c r="B16" s="43">
        <v>6862.79</v>
      </c>
      <c r="C16" s="43">
        <v>7913</v>
      </c>
      <c r="D16" s="43"/>
      <c r="E16" s="42"/>
      <c r="F16" s="42"/>
    </row>
    <row r="17" spans="1:6" ht="12.75">
      <c r="A17" s="25" t="s">
        <v>44</v>
      </c>
      <c r="B17" s="43">
        <v>6671.3</v>
      </c>
      <c r="C17" s="43">
        <v>8542.76</v>
      </c>
      <c r="D17" s="43"/>
      <c r="E17" s="42"/>
      <c r="F17" s="42"/>
    </row>
    <row r="18" spans="1:6" ht="12.75">
      <c r="A18" s="25" t="s">
        <v>43</v>
      </c>
      <c r="B18" s="43">
        <v>3379.7</v>
      </c>
      <c r="C18" s="43">
        <v>9342</v>
      </c>
      <c r="D18" s="43"/>
      <c r="E18" s="42"/>
      <c r="F18" s="42"/>
    </row>
    <row r="19" spans="1:6" ht="12.75">
      <c r="A19" s="41" t="s">
        <v>42</v>
      </c>
      <c r="B19" s="40">
        <f>AVERAGE(B7:B18)</f>
        <v>5966.3775</v>
      </c>
      <c r="C19" s="40">
        <f>AVERAGE(C7:C18)</f>
        <v>6104.183333333333</v>
      </c>
      <c r="D19" s="40"/>
      <c r="E19" s="39"/>
      <c r="F19" s="39"/>
    </row>
    <row r="20" spans="1:6" ht="12.75">
      <c r="A20" s="38" t="s">
        <v>186</v>
      </c>
      <c r="B20" s="37">
        <f>AVERAGE(B7:B12)</f>
        <v>5756.993333333333</v>
      </c>
      <c r="C20" s="37">
        <f>AVERAGE(C7:C12)</f>
        <v>4488.579999999999</v>
      </c>
      <c r="D20" s="37">
        <f>AVERAGE(D7:D12)</f>
        <v>9792.103333333334</v>
      </c>
      <c r="E20" s="36"/>
      <c r="F20" s="36">
        <f>(D20/C20-1)*100</f>
        <v>118.15592756135204</v>
      </c>
    </row>
    <row r="21" spans="1:6" ht="12.75" customHeight="1">
      <c r="A21" s="12" t="s">
        <v>62</v>
      </c>
      <c r="B21" s="105"/>
      <c r="C21" s="11"/>
      <c r="D21" s="11"/>
      <c r="E21" s="11"/>
      <c r="F21" s="11"/>
    </row>
    <row r="22" spans="1:6" ht="12.75">
      <c r="A22" s="25"/>
      <c r="B22" s="25"/>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D20"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A1" sqref="A1:H1"/>
    </sheetView>
  </sheetViews>
  <sheetFormatPr defaultColWidth="11.421875" defaultRowHeight="15"/>
  <cols>
    <col min="2" max="8" width="11.8515625" style="0" customWidth="1"/>
  </cols>
  <sheetData>
    <row r="1" spans="1:8" ht="15">
      <c r="A1" s="170" t="s">
        <v>75</v>
      </c>
      <c r="B1" s="170"/>
      <c r="C1" s="170"/>
      <c r="D1" s="170"/>
      <c r="E1" s="170"/>
      <c r="F1" s="170"/>
      <c r="G1" s="170"/>
      <c r="H1" s="170"/>
    </row>
    <row r="2" spans="1:8" ht="15">
      <c r="A2" s="170" t="s">
        <v>85</v>
      </c>
      <c r="B2" s="170"/>
      <c r="C2" s="170"/>
      <c r="D2" s="170"/>
      <c r="E2" s="170"/>
      <c r="F2" s="170"/>
      <c r="G2" s="170"/>
      <c r="H2" s="170"/>
    </row>
    <row r="3" spans="1:8" ht="15">
      <c r="A3" s="170" t="s">
        <v>87</v>
      </c>
      <c r="B3" s="170"/>
      <c r="C3" s="170"/>
      <c r="D3" s="170"/>
      <c r="E3" s="170"/>
      <c r="F3" s="170"/>
      <c r="G3" s="170"/>
      <c r="H3" s="170"/>
    </row>
    <row r="4" spans="1:8" ht="26.25">
      <c r="A4" s="73" t="s">
        <v>84</v>
      </c>
      <c r="B4" s="74" t="s">
        <v>79</v>
      </c>
      <c r="C4" s="74" t="s">
        <v>80</v>
      </c>
      <c r="D4" s="74" t="s">
        <v>81</v>
      </c>
      <c r="E4" s="74" t="s">
        <v>82</v>
      </c>
      <c r="F4" s="74" t="s">
        <v>83</v>
      </c>
      <c r="G4" s="74" t="s">
        <v>158</v>
      </c>
      <c r="H4" s="89" t="s">
        <v>91</v>
      </c>
    </row>
    <row r="5" spans="1:8" ht="15">
      <c r="A5" s="71">
        <v>41060</v>
      </c>
      <c r="B5" s="72">
        <v>10758.093744207597</v>
      </c>
      <c r="C5" s="72">
        <v>10594.06</v>
      </c>
      <c r="D5" s="72">
        <v>10133.26</v>
      </c>
      <c r="E5" s="72">
        <v>9512.34</v>
      </c>
      <c r="F5" s="72">
        <v>9453.78</v>
      </c>
      <c r="G5" s="72"/>
      <c r="H5" s="72">
        <v>10287.18001070855</v>
      </c>
    </row>
    <row r="6" spans="1:8" ht="15">
      <c r="A6" s="71">
        <v>41061</v>
      </c>
      <c r="B6" s="72">
        <v>11107.269811320755</v>
      </c>
      <c r="C6" s="72">
        <v>10986.89</v>
      </c>
      <c r="D6" s="72">
        <v>10497.17</v>
      </c>
      <c r="E6" s="72">
        <v>9878.37</v>
      </c>
      <c r="F6" s="72">
        <v>9771.91</v>
      </c>
      <c r="G6" s="72"/>
      <c r="H6" s="72">
        <v>10531.953952879581</v>
      </c>
    </row>
    <row r="7" spans="1:8" ht="15">
      <c r="A7" s="71">
        <v>41064</v>
      </c>
      <c r="B7" s="72">
        <v>11134.456666666667</v>
      </c>
      <c r="C7" s="72">
        <v>10798.32</v>
      </c>
      <c r="D7" s="72">
        <v>10168.069999999998</v>
      </c>
      <c r="E7" s="72">
        <v>9605.040000000003</v>
      </c>
      <c r="F7" s="72">
        <v>9825.93</v>
      </c>
      <c r="G7" s="72"/>
      <c r="H7" s="72">
        <v>10335.17</v>
      </c>
    </row>
    <row r="8" spans="1:8" ht="15">
      <c r="A8" s="71">
        <v>41065</v>
      </c>
      <c r="B8" s="72">
        <v>11864.455395683455</v>
      </c>
      <c r="C8" s="72"/>
      <c r="D8" s="72">
        <v>10333.282372881356</v>
      </c>
      <c r="E8" s="72">
        <v>10698.53</v>
      </c>
      <c r="F8" s="72">
        <v>10330.13</v>
      </c>
      <c r="G8" s="72"/>
      <c r="H8" s="72">
        <v>10999.945899379738</v>
      </c>
    </row>
    <row r="9" spans="1:8" ht="15">
      <c r="A9" s="71">
        <v>41066</v>
      </c>
      <c r="B9" s="72">
        <v>11528.143697478992</v>
      </c>
      <c r="C9" s="72"/>
      <c r="D9" s="72">
        <v>10287.11</v>
      </c>
      <c r="E9" s="72">
        <v>10469.190000000002</v>
      </c>
      <c r="F9" s="72">
        <v>10879.55</v>
      </c>
      <c r="G9" s="72"/>
      <c r="H9" s="72">
        <v>10933.736783439492</v>
      </c>
    </row>
    <row r="10" spans="1:8" ht="15">
      <c r="A10" s="71">
        <v>41067</v>
      </c>
      <c r="B10" s="72">
        <v>10973.662011173185</v>
      </c>
      <c r="C10" s="72">
        <v>10244.461272727274</v>
      </c>
      <c r="D10" s="72">
        <v>10354.14</v>
      </c>
      <c r="E10" s="72">
        <v>10176.47</v>
      </c>
      <c r="F10" s="72">
        <v>10686.27</v>
      </c>
      <c r="G10" s="72"/>
      <c r="H10" s="72">
        <v>10574.997828362115</v>
      </c>
    </row>
    <row r="11" spans="1:8" ht="15">
      <c r="A11" s="71">
        <v>41068</v>
      </c>
      <c r="B11" s="72">
        <v>11299.51720467033</v>
      </c>
      <c r="C11" s="72"/>
      <c r="D11" s="72">
        <v>10174.069999999998</v>
      </c>
      <c r="E11" s="72">
        <v>10316.74</v>
      </c>
      <c r="F11" s="72">
        <v>10174.069999999998</v>
      </c>
      <c r="G11" s="72"/>
      <c r="H11" s="72">
        <v>10804.85645941921</v>
      </c>
    </row>
    <row r="12" spans="1:8" ht="15">
      <c r="A12" s="71">
        <v>41071</v>
      </c>
      <c r="B12" s="72">
        <v>11232.35224646983</v>
      </c>
      <c r="C12" s="72">
        <v>10448.18</v>
      </c>
      <c r="D12" s="72">
        <v>10130.72</v>
      </c>
      <c r="E12" s="72">
        <v>10285.709999999997</v>
      </c>
      <c r="F12" s="72">
        <v>10471.88</v>
      </c>
      <c r="G12" s="72"/>
      <c r="H12" s="72">
        <v>10729.342337375965</v>
      </c>
    </row>
    <row r="13" spans="1:8" ht="15">
      <c r="A13" s="71">
        <v>41072</v>
      </c>
      <c r="B13" s="72">
        <v>11540.615833333333</v>
      </c>
      <c r="C13" s="72"/>
      <c r="D13" s="72">
        <v>10012</v>
      </c>
      <c r="E13" s="72">
        <v>10336.13</v>
      </c>
      <c r="F13" s="72">
        <v>10070.03</v>
      </c>
      <c r="G13" s="72"/>
      <c r="H13" s="72">
        <v>10946.914146341463</v>
      </c>
    </row>
    <row r="14" spans="1:8" ht="15">
      <c r="A14" s="71">
        <v>41073</v>
      </c>
      <c r="B14" s="72">
        <v>13085.2375</v>
      </c>
      <c r="C14" s="72"/>
      <c r="D14" s="72">
        <v>10336.129999999997</v>
      </c>
      <c r="E14" s="72">
        <v>10403.36</v>
      </c>
      <c r="F14" s="72">
        <v>10756.3</v>
      </c>
      <c r="G14" s="72"/>
      <c r="H14" s="72">
        <v>11201.761165048543</v>
      </c>
    </row>
    <row r="15" spans="1:8" ht="15">
      <c r="A15" s="71">
        <v>41074</v>
      </c>
      <c r="B15" s="72">
        <v>11412.468263473054</v>
      </c>
      <c r="C15" s="72"/>
      <c r="D15" s="72">
        <v>10420.17</v>
      </c>
      <c r="E15" s="72">
        <v>10245.24</v>
      </c>
      <c r="F15" s="72">
        <v>10289.45</v>
      </c>
      <c r="G15" s="72"/>
      <c r="H15" s="72">
        <v>10881.47532869296</v>
      </c>
    </row>
    <row r="16" spans="1:8" ht="15">
      <c r="A16" s="71">
        <v>41075</v>
      </c>
      <c r="B16" s="72">
        <v>12549.574422442241</v>
      </c>
      <c r="C16" s="72"/>
      <c r="D16" s="72">
        <v>11284.51</v>
      </c>
      <c r="E16" s="72">
        <v>10609.24</v>
      </c>
      <c r="F16" s="72">
        <v>11164.47</v>
      </c>
      <c r="G16" s="72"/>
      <c r="H16" s="72">
        <v>11632.377725437414</v>
      </c>
    </row>
    <row r="17" spans="1:8" ht="15">
      <c r="A17" s="71">
        <v>41078</v>
      </c>
      <c r="B17" s="72">
        <v>11952.075675675675</v>
      </c>
      <c r="C17" s="72">
        <v>10798.319999999998</v>
      </c>
      <c r="D17" s="72">
        <v>11081.930000000002</v>
      </c>
      <c r="E17" s="72">
        <v>10899.16</v>
      </c>
      <c r="F17" s="72">
        <v>11008.4</v>
      </c>
      <c r="G17" s="72"/>
      <c r="H17" s="72">
        <v>11310.35980861244</v>
      </c>
    </row>
    <row r="18" spans="1:8" ht="15">
      <c r="A18" s="71">
        <v>41079</v>
      </c>
      <c r="B18" s="72">
        <v>11999.214784053158</v>
      </c>
      <c r="C18" s="72"/>
      <c r="D18" s="72">
        <v>10462.180000000002</v>
      </c>
      <c r="E18" s="72">
        <v>10294.12</v>
      </c>
      <c r="F18" s="72">
        <v>10924.37</v>
      </c>
      <c r="G18" s="72">
        <v>10714.29</v>
      </c>
      <c r="H18" s="72">
        <v>11173.788418862692</v>
      </c>
    </row>
    <row r="19" spans="1:8" ht="15">
      <c r="A19" s="71">
        <v>41080</v>
      </c>
      <c r="B19" s="72">
        <v>11580.24024390244</v>
      </c>
      <c r="C19" s="72"/>
      <c r="D19" s="72">
        <v>10212.42</v>
      </c>
      <c r="E19" s="72">
        <v>10924.37</v>
      </c>
      <c r="F19" s="72">
        <v>10084.03</v>
      </c>
      <c r="G19" s="72"/>
      <c r="H19" s="72">
        <v>10811.266565164435</v>
      </c>
    </row>
    <row r="20" spans="1:8" ht="15">
      <c r="A20" s="71">
        <v>41081</v>
      </c>
      <c r="B20" s="72">
        <v>12210.625</v>
      </c>
      <c r="C20" s="72"/>
      <c r="D20" s="72">
        <v>10854.34</v>
      </c>
      <c r="E20" s="72">
        <v>10518.21</v>
      </c>
      <c r="F20" s="72">
        <v>10686.27</v>
      </c>
      <c r="G20" s="72"/>
      <c r="H20" s="72">
        <v>11319.77012987013</v>
      </c>
    </row>
    <row r="21" spans="1:8" ht="15">
      <c r="A21" s="71">
        <v>41082</v>
      </c>
      <c r="B21" s="72">
        <v>12041.401219512196</v>
      </c>
      <c r="C21" s="72"/>
      <c r="D21" s="72">
        <v>11106.440000000002</v>
      </c>
      <c r="E21" s="72">
        <v>10735.29</v>
      </c>
      <c r="F21" s="72">
        <v>11058.82</v>
      </c>
      <c r="G21" s="72">
        <v>10084.03</v>
      </c>
      <c r="H21" s="72">
        <v>11261.16865079365</v>
      </c>
    </row>
    <row r="22" spans="1:8" ht="15">
      <c r="A22" s="71">
        <v>41085</v>
      </c>
      <c r="B22" s="72">
        <v>11214.206018518518</v>
      </c>
      <c r="C22" s="72">
        <v>9873.95</v>
      </c>
      <c r="D22" s="72">
        <v>10322.13</v>
      </c>
      <c r="E22" s="72">
        <v>10733.321025641026</v>
      </c>
      <c r="F22" s="72">
        <v>10746.97</v>
      </c>
      <c r="G22" s="72"/>
      <c r="H22" s="72">
        <v>10763.427829560585</v>
      </c>
    </row>
    <row r="23" spans="1:8" ht="15">
      <c r="A23" s="71">
        <v>41086</v>
      </c>
      <c r="B23" s="72">
        <v>11508.947826086955</v>
      </c>
      <c r="C23" s="72">
        <v>10308.12</v>
      </c>
      <c r="D23" s="72">
        <v>10686.27</v>
      </c>
      <c r="E23" s="72">
        <v>10686.27</v>
      </c>
      <c r="F23" s="72">
        <v>10644.26</v>
      </c>
      <c r="G23" s="72"/>
      <c r="H23" s="72">
        <v>10890.976158940397</v>
      </c>
    </row>
    <row r="24" spans="1:8" ht="15">
      <c r="A24" s="71">
        <v>41087</v>
      </c>
      <c r="B24" s="72">
        <v>11131.781038135594</v>
      </c>
      <c r="C24" s="72"/>
      <c r="D24" s="72">
        <v>10452.49</v>
      </c>
      <c r="E24" s="72">
        <v>10672.270000000002</v>
      </c>
      <c r="F24" s="72">
        <v>10812.32</v>
      </c>
      <c r="G24" s="72"/>
      <c r="H24" s="72">
        <v>10796.00451807229</v>
      </c>
    </row>
    <row r="25" spans="1:8" ht="15">
      <c r="A25" s="71">
        <v>41088</v>
      </c>
      <c r="B25" s="72">
        <v>11790.9640625</v>
      </c>
      <c r="C25" s="72"/>
      <c r="D25" s="72">
        <v>10252.1</v>
      </c>
      <c r="E25" s="72">
        <v>10868.35</v>
      </c>
      <c r="F25" s="72">
        <v>10308.12</v>
      </c>
      <c r="G25" s="72"/>
      <c r="H25" s="72">
        <v>10975.608536585365</v>
      </c>
    </row>
    <row r="26" spans="1:8" ht="15">
      <c r="A26" s="71">
        <v>41089</v>
      </c>
      <c r="B26" s="72">
        <v>11577.961111111112</v>
      </c>
      <c r="C26" s="72"/>
      <c r="D26" s="72">
        <v>10420.17</v>
      </c>
      <c r="E26" s="72">
        <v>10651.26</v>
      </c>
      <c r="F26" s="72">
        <v>10504.2</v>
      </c>
      <c r="G26" s="72"/>
      <c r="H26" s="72">
        <v>10947.454395604396</v>
      </c>
    </row>
    <row r="27" spans="1:8" ht="15">
      <c r="A27" s="71">
        <v>41093</v>
      </c>
      <c r="B27" s="72">
        <v>11799.00306122449</v>
      </c>
      <c r="C27" s="72"/>
      <c r="D27" s="72">
        <v>10319.33</v>
      </c>
      <c r="E27" s="72">
        <v>10434.17</v>
      </c>
      <c r="F27" s="72">
        <v>10732.29</v>
      </c>
      <c r="G27" s="72"/>
      <c r="H27" s="72">
        <v>10969.709712230217</v>
      </c>
    </row>
    <row r="28" spans="1:8" ht="15">
      <c r="A28" s="71">
        <v>41094</v>
      </c>
      <c r="B28" s="72">
        <v>10832.139024390244</v>
      </c>
      <c r="C28" s="72"/>
      <c r="D28" s="72">
        <v>10014.01</v>
      </c>
      <c r="E28" s="72">
        <v>9733.89</v>
      </c>
      <c r="F28" s="72">
        <v>10854.34</v>
      </c>
      <c r="G28" s="72"/>
      <c r="H28" s="72">
        <v>10398.358015267175</v>
      </c>
    </row>
    <row r="29" spans="1:8" ht="15">
      <c r="A29" s="71">
        <v>41095</v>
      </c>
      <c r="B29" s="72">
        <v>11508.95</v>
      </c>
      <c r="C29" s="72"/>
      <c r="D29" s="72">
        <v>10777.31</v>
      </c>
      <c r="E29" s="72">
        <v>10357.14</v>
      </c>
      <c r="F29" s="72">
        <v>10504.2</v>
      </c>
      <c r="G29" s="72"/>
      <c r="H29" s="72">
        <v>10812.998192771085</v>
      </c>
    </row>
    <row r="30" spans="1:8" ht="15">
      <c r="A30" s="71">
        <v>41096</v>
      </c>
      <c r="B30" s="72">
        <v>10714.29</v>
      </c>
      <c r="C30" s="72"/>
      <c r="D30" s="72">
        <v>10714.290000000003</v>
      </c>
      <c r="E30" s="72">
        <v>10294.12</v>
      </c>
      <c r="F30" s="72">
        <v>10716.02</v>
      </c>
      <c r="G30" s="72"/>
      <c r="H30" s="72">
        <v>10640.83545232274</v>
      </c>
    </row>
    <row r="31" spans="1:8" ht="15">
      <c r="A31" s="71">
        <v>41099</v>
      </c>
      <c r="B31" s="72">
        <v>11671.331089743588</v>
      </c>
      <c r="C31" s="72"/>
      <c r="D31" s="72">
        <v>10252.1</v>
      </c>
      <c r="E31" s="72">
        <v>10644.26</v>
      </c>
      <c r="F31" s="72"/>
      <c r="G31" s="72"/>
      <c r="H31" s="72">
        <v>11003.065307635285</v>
      </c>
    </row>
    <row r="32" spans="1:8" ht="15">
      <c r="A32" s="71">
        <v>41100</v>
      </c>
      <c r="B32" s="72">
        <v>11881.416666666666</v>
      </c>
      <c r="C32" s="72"/>
      <c r="D32" s="72">
        <v>10840.34</v>
      </c>
      <c r="E32" s="72">
        <v>10224.09</v>
      </c>
      <c r="F32" s="72">
        <v>10777.31</v>
      </c>
      <c r="G32" s="72"/>
      <c r="H32" s="72">
        <v>11121.3234375</v>
      </c>
    </row>
    <row r="33" spans="1:8" ht="15">
      <c r="A33" s="71">
        <v>41101</v>
      </c>
      <c r="B33" s="72">
        <v>11569.995121951219</v>
      </c>
      <c r="C33" s="72"/>
      <c r="D33" s="72">
        <v>10735.29</v>
      </c>
      <c r="E33" s="72">
        <v>10357.14</v>
      </c>
      <c r="F33" s="72">
        <v>10644.26</v>
      </c>
      <c r="G33" s="72"/>
      <c r="H33" s="72">
        <v>10998.773958333333</v>
      </c>
    </row>
    <row r="34" spans="1:8" ht="15">
      <c r="A34" s="71">
        <v>41102</v>
      </c>
      <c r="B34" s="72">
        <v>11459.133333333333</v>
      </c>
      <c r="C34" s="72"/>
      <c r="D34" s="72">
        <v>10364.15</v>
      </c>
      <c r="E34" s="72">
        <v>10773.11</v>
      </c>
      <c r="F34" s="72">
        <v>11071.430000000002</v>
      </c>
      <c r="G34" s="72"/>
      <c r="H34" s="72">
        <v>11014.731182795698</v>
      </c>
    </row>
    <row r="35" spans="1:8" ht="15">
      <c r="A35" s="71">
        <v>41103</v>
      </c>
      <c r="B35" s="72">
        <v>10802.99</v>
      </c>
      <c r="C35" s="72"/>
      <c r="D35" s="72">
        <v>10262.07</v>
      </c>
      <c r="E35" s="72">
        <v>10671.53</v>
      </c>
      <c r="F35" s="72">
        <v>11194.99</v>
      </c>
      <c r="G35" s="72"/>
      <c r="H35" s="72">
        <v>10729.341214953272</v>
      </c>
    </row>
    <row r="36" spans="1:8" ht="15">
      <c r="A36" s="71">
        <v>41107</v>
      </c>
      <c r="B36" s="72">
        <v>11720.567704280154</v>
      </c>
      <c r="C36" s="72"/>
      <c r="D36" s="72">
        <v>10299.72</v>
      </c>
      <c r="E36" s="72">
        <v>10739.5</v>
      </c>
      <c r="F36" s="72">
        <v>10504.2</v>
      </c>
      <c r="G36" s="72">
        <v>9873.95</v>
      </c>
      <c r="H36" s="72">
        <v>10951.17687400319</v>
      </c>
    </row>
    <row r="37" spans="1:8" ht="15">
      <c r="A37" s="71">
        <v>41108</v>
      </c>
      <c r="B37" s="72">
        <v>11292.014062500002</v>
      </c>
      <c r="C37" s="72"/>
      <c r="D37" s="72">
        <v>11204.48</v>
      </c>
      <c r="E37" s="72">
        <v>10728.29</v>
      </c>
      <c r="F37" s="72">
        <v>10420.17</v>
      </c>
      <c r="G37" s="72"/>
      <c r="H37" s="72">
        <v>10995.305844155846</v>
      </c>
    </row>
    <row r="38" spans="1:8" ht="15">
      <c r="A38" s="75">
        <v>41109</v>
      </c>
      <c r="B38" s="76">
        <v>11990.158536585366</v>
      </c>
      <c r="C38" s="76"/>
      <c r="D38" s="76">
        <v>10700.28</v>
      </c>
      <c r="E38" s="76">
        <v>10302.52</v>
      </c>
      <c r="F38" s="76">
        <v>10714.29</v>
      </c>
      <c r="G38" s="76">
        <v>10084.03</v>
      </c>
      <c r="H38" s="76">
        <v>11078.95896226415</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2"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21"/>
  <sheetViews>
    <sheetView view="pageBreakPreview" zoomScaleSheetLayoutView="100" workbookViewId="0" topLeftCell="A1">
      <selection activeCell="A1" sqref="A1:I1"/>
    </sheetView>
  </sheetViews>
  <sheetFormatPr defaultColWidth="11.421875" defaultRowHeight="15"/>
  <cols>
    <col min="1" max="1" width="15.8515625" style="8" customWidth="1"/>
    <col min="2" max="8" width="9.28125" style="8" customWidth="1"/>
    <col min="9" max="9" width="9.00390625" style="8" customWidth="1"/>
    <col min="10" max="13" width="11.421875" style="8" hidden="1" customWidth="1"/>
    <col min="14" max="16384" width="11.421875" style="8" customWidth="1"/>
  </cols>
  <sheetData>
    <row r="1" spans="1:9" ht="12.75">
      <c r="A1" s="170" t="s">
        <v>163</v>
      </c>
      <c r="B1" s="170"/>
      <c r="C1" s="170"/>
      <c r="D1" s="170"/>
      <c r="E1" s="170"/>
      <c r="F1" s="170"/>
      <c r="G1" s="170"/>
      <c r="H1" s="170"/>
      <c r="I1" s="170"/>
    </row>
    <row r="2" spans="1:9" ht="12.75">
      <c r="A2" s="170" t="s">
        <v>149</v>
      </c>
      <c r="B2" s="170"/>
      <c r="C2" s="170"/>
      <c r="D2" s="170"/>
      <c r="E2" s="170"/>
      <c r="F2" s="170"/>
      <c r="G2" s="170"/>
      <c r="H2" s="170"/>
      <c r="I2" s="170"/>
    </row>
    <row r="3" spans="1:9" ht="12.75">
      <c r="A3" s="170" t="s">
        <v>155</v>
      </c>
      <c r="B3" s="170"/>
      <c r="C3" s="170"/>
      <c r="D3" s="170"/>
      <c r="E3" s="170"/>
      <c r="F3" s="170"/>
      <c r="G3" s="170"/>
      <c r="H3" s="170"/>
      <c r="I3" s="170"/>
    </row>
    <row r="4" spans="1:9" ht="15" customHeight="1">
      <c r="A4" s="171" t="s">
        <v>59</v>
      </c>
      <c r="B4" s="174" t="s">
        <v>88</v>
      </c>
      <c r="C4" s="175"/>
      <c r="D4" s="175"/>
      <c r="E4" s="176"/>
      <c r="F4" s="174" t="s">
        <v>89</v>
      </c>
      <c r="G4" s="175"/>
      <c r="H4" s="175"/>
      <c r="I4" s="176"/>
    </row>
    <row r="5" spans="1:12" ht="12.75">
      <c r="A5" s="172"/>
      <c r="B5" s="177" t="s">
        <v>58</v>
      </c>
      <c r="C5" s="167"/>
      <c r="D5" s="167" t="s">
        <v>57</v>
      </c>
      <c r="E5" s="178"/>
      <c r="F5" s="177" t="s">
        <v>58</v>
      </c>
      <c r="G5" s="167"/>
      <c r="H5" s="167" t="s">
        <v>57</v>
      </c>
      <c r="I5" s="178"/>
      <c r="K5" s="84" t="s">
        <v>88</v>
      </c>
      <c r="L5" s="84" t="s">
        <v>89</v>
      </c>
    </row>
    <row r="6" spans="1:12" ht="12.75">
      <c r="A6" s="173"/>
      <c r="B6" s="77">
        <v>2011</v>
      </c>
      <c r="C6" s="52">
        <v>2012</v>
      </c>
      <c r="D6" s="52" t="s">
        <v>56</v>
      </c>
      <c r="E6" s="78" t="s">
        <v>55</v>
      </c>
      <c r="F6" s="77">
        <v>2011</v>
      </c>
      <c r="G6" s="52">
        <v>2012</v>
      </c>
      <c r="H6" s="52" t="s">
        <v>56</v>
      </c>
      <c r="I6" s="78" t="s">
        <v>55</v>
      </c>
      <c r="J6" s="88">
        <v>40695</v>
      </c>
      <c r="K6" s="8">
        <v>399</v>
      </c>
      <c r="L6" s="8">
        <v>220</v>
      </c>
    </row>
    <row r="7" spans="1:15" ht="12.75">
      <c r="A7" s="25" t="s">
        <v>54</v>
      </c>
      <c r="B7" s="79">
        <v>447</v>
      </c>
      <c r="C7" s="53">
        <v>836.05</v>
      </c>
      <c r="D7" s="49">
        <f>+(C7/B18-1)*100</f>
        <v>1.0601005705444422</v>
      </c>
      <c r="E7" s="80">
        <f aca="true" t="shared" si="0" ref="E7:E12">(C7/B7-1)*100</f>
        <v>87.03579418344518</v>
      </c>
      <c r="F7" s="79">
        <v>216</v>
      </c>
      <c r="G7" s="50">
        <v>339.5</v>
      </c>
      <c r="H7" s="49">
        <f>+(G7/F18-1)*100</f>
        <v>3.1914893617021267</v>
      </c>
      <c r="I7" s="80">
        <f aca="true" t="shared" si="1" ref="I7:I12">(G7/F7-1)*100</f>
        <v>57.17592592592593</v>
      </c>
      <c r="J7" s="88">
        <v>40725</v>
      </c>
      <c r="K7" s="8">
        <v>352</v>
      </c>
      <c r="L7" s="8">
        <v>240</v>
      </c>
      <c r="N7" s="90"/>
      <c r="O7" s="152">
        <f aca="true" t="shared" si="2" ref="O7:O12">+G7/C7</f>
        <v>0.40607619161533404</v>
      </c>
    </row>
    <row r="8" spans="1:15" ht="12.75">
      <c r="A8" s="25" t="s">
        <v>53</v>
      </c>
      <c r="B8" s="79">
        <v>420</v>
      </c>
      <c r="C8" s="53">
        <v>814</v>
      </c>
      <c r="D8" s="49">
        <f>+(C8/C7-1)*100</f>
        <v>-2.6374020692542244</v>
      </c>
      <c r="E8" s="80">
        <f t="shared" si="0"/>
        <v>93.80952380952381</v>
      </c>
      <c r="F8" s="79">
        <v>226</v>
      </c>
      <c r="G8" s="50">
        <v>427</v>
      </c>
      <c r="H8" s="49">
        <f>+(G8/G7-1)*100</f>
        <v>25.773195876288657</v>
      </c>
      <c r="I8" s="80">
        <f t="shared" si="1"/>
        <v>88.93805309734513</v>
      </c>
      <c r="J8" s="88">
        <v>40756</v>
      </c>
      <c r="K8" s="8">
        <v>323</v>
      </c>
      <c r="L8" s="8">
        <v>251</v>
      </c>
      <c r="N8" s="90"/>
      <c r="O8" s="152">
        <f t="shared" si="2"/>
        <v>0.5245700245700246</v>
      </c>
    </row>
    <row r="9" spans="1:15" ht="12.75">
      <c r="A9" s="25" t="s">
        <v>52</v>
      </c>
      <c r="B9" s="79">
        <v>433</v>
      </c>
      <c r="C9" s="53">
        <v>815</v>
      </c>
      <c r="D9" s="49">
        <f>+(C9/C8-1)*100</f>
        <v>0.12285012285011554</v>
      </c>
      <c r="E9" s="80">
        <f t="shared" si="0"/>
        <v>88.2217090069284</v>
      </c>
      <c r="F9" s="79">
        <v>235</v>
      </c>
      <c r="G9" s="50">
        <v>407</v>
      </c>
      <c r="H9" s="49">
        <f>+(G9/G8-1)*100</f>
        <v>-4.683840749414525</v>
      </c>
      <c r="I9" s="80">
        <f t="shared" si="1"/>
        <v>73.19148936170212</v>
      </c>
      <c r="J9" s="88">
        <v>40787</v>
      </c>
      <c r="K9" s="8">
        <v>376</v>
      </c>
      <c r="L9" s="8">
        <v>290</v>
      </c>
      <c r="N9" s="90"/>
      <c r="O9" s="152">
        <f t="shared" si="2"/>
        <v>0.49938650306748467</v>
      </c>
    </row>
    <row r="10" spans="1:15" ht="12.75">
      <c r="A10" s="25" t="s">
        <v>51</v>
      </c>
      <c r="B10" s="79">
        <v>433</v>
      </c>
      <c r="C10" s="53">
        <v>791</v>
      </c>
      <c r="D10" s="49">
        <f>+(C10/C9-1)*100</f>
        <v>-2.944785276073625</v>
      </c>
      <c r="E10" s="80">
        <f t="shared" si="0"/>
        <v>82.67898383371826</v>
      </c>
      <c r="F10" s="79">
        <v>218</v>
      </c>
      <c r="G10" s="50">
        <v>372</v>
      </c>
      <c r="H10" s="49">
        <f>+(G10/G9-1)*100</f>
        <v>-8.5995085995086</v>
      </c>
      <c r="I10" s="80">
        <f t="shared" si="1"/>
        <v>70.64220183486239</v>
      </c>
      <c r="J10" s="88">
        <v>40817</v>
      </c>
      <c r="K10" s="8">
        <v>399</v>
      </c>
      <c r="L10" s="8">
        <v>331</v>
      </c>
      <c r="N10" s="90"/>
      <c r="O10" s="152">
        <f t="shared" si="2"/>
        <v>0.47029077117572693</v>
      </c>
    </row>
    <row r="11" spans="1:15" ht="12.75">
      <c r="A11" s="25" t="s">
        <v>50</v>
      </c>
      <c r="B11" s="79">
        <v>423</v>
      </c>
      <c r="C11" s="53">
        <v>704</v>
      </c>
      <c r="D11" s="49">
        <f>+(C11/C10-1)*100</f>
        <v>-10.998735777496837</v>
      </c>
      <c r="E11" s="80">
        <f t="shared" si="0"/>
        <v>66.43026004728132</v>
      </c>
      <c r="F11" s="79">
        <v>226</v>
      </c>
      <c r="G11" s="50">
        <v>353</v>
      </c>
      <c r="H11" s="49">
        <f>+(G11/G10-1)*100</f>
        <v>-5.107526881720426</v>
      </c>
      <c r="I11" s="80">
        <f t="shared" si="1"/>
        <v>56.194690265486734</v>
      </c>
      <c r="J11" s="88">
        <v>40848</v>
      </c>
      <c r="K11" s="8">
        <v>647</v>
      </c>
      <c r="L11" s="8">
        <v>321</v>
      </c>
      <c r="O11" s="152">
        <f t="shared" si="2"/>
        <v>0.5014204545454546</v>
      </c>
    </row>
    <row r="12" spans="1:15" ht="12.75">
      <c r="A12" s="25" t="s">
        <v>49</v>
      </c>
      <c r="B12" s="79">
        <v>399</v>
      </c>
      <c r="C12" s="11">
        <v>685</v>
      </c>
      <c r="D12" s="49">
        <f>+(C12/C11-1)*100</f>
        <v>-2.6988636363636354</v>
      </c>
      <c r="E12" s="80">
        <f t="shared" si="0"/>
        <v>71.67919799498748</v>
      </c>
      <c r="F12" s="79">
        <v>220</v>
      </c>
      <c r="G12" s="50">
        <v>381</v>
      </c>
      <c r="H12" s="49">
        <f>+(G12/G11-1)*100</f>
        <v>7.932011331444766</v>
      </c>
      <c r="I12" s="80">
        <f t="shared" si="1"/>
        <v>73.18181818181819</v>
      </c>
      <c r="J12" s="88">
        <v>40878</v>
      </c>
      <c r="K12" s="8">
        <v>827.28</v>
      </c>
      <c r="L12" s="8">
        <v>329</v>
      </c>
      <c r="O12" s="152">
        <f t="shared" si="2"/>
        <v>0.5562043795620438</v>
      </c>
    </row>
    <row r="13" spans="1:12" ht="12.75">
      <c r="A13" s="25" t="s">
        <v>48</v>
      </c>
      <c r="B13" s="79">
        <v>352</v>
      </c>
      <c r="C13" s="11"/>
      <c r="D13" s="49"/>
      <c r="E13" s="80"/>
      <c r="F13" s="79">
        <v>240</v>
      </c>
      <c r="G13" s="51"/>
      <c r="H13" s="49"/>
      <c r="I13" s="80"/>
      <c r="J13" s="88">
        <v>40909</v>
      </c>
      <c r="K13" s="8">
        <v>836.05</v>
      </c>
      <c r="L13" s="8">
        <v>339.5</v>
      </c>
    </row>
    <row r="14" spans="1:12" ht="12.75">
      <c r="A14" s="25" t="s">
        <v>47</v>
      </c>
      <c r="B14" s="79">
        <v>323</v>
      </c>
      <c r="C14" s="11"/>
      <c r="D14" s="49"/>
      <c r="E14" s="80"/>
      <c r="F14" s="79">
        <v>251</v>
      </c>
      <c r="G14" s="51"/>
      <c r="H14" s="49"/>
      <c r="I14" s="80"/>
      <c r="J14" s="88">
        <v>40940</v>
      </c>
      <c r="K14" s="8">
        <v>814</v>
      </c>
      <c r="L14" s="8">
        <v>427</v>
      </c>
    </row>
    <row r="15" spans="1:12" ht="12.75">
      <c r="A15" s="25" t="s">
        <v>46</v>
      </c>
      <c r="B15" s="79">
        <v>376</v>
      </c>
      <c r="C15" s="11"/>
      <c r="D15" s="49"/>
      <c r="E15" s="80"/>
      <c r="F15" s="79">
        <v>290</v>
      </c>
      <c r="G15" s="51"/>
      <c r="H15" s="49"/>
      <c r="I15" s="80"/>
      <c r="J15" s="88">
        <v>40969</v>
      </c>
      <c r="K15" s="8">
        <v>815</v>
      </c>
      <c r="L15" s="8">
        <v>407</v>
      </c>
    </row>
    <row r="16" spans="1:12" ht="12.75">
      <c r="A16" s="25" t="s">
        <v>45</v>
      </c>
      <c r="B16" s="79">
        <v>399</v>
      </c>
      <c r="C16" s="11"/>
      <c r="D16" s="49"/>
      <c r="E16" s="80"/>
      <c r="F16" s="79">
        <v>331</v>
      </c>
      <c r="G16" s="51"/>
      <c r="H16" s="49"/>
      <c r="I16" s="80"/>
      <c r="J16" s="88">
        <v>41000</v>
      </c>
      <c r="K16" s="53">
        <v>791</v>
      </c>
      <c r="L16" s="50">
        <v>372</v>
      </c>
    </row>
    <row r="17" spans="1:12" ht="12.75">
      <c r="A17" s="25" t="s">
        <v>44</v>
      </c>
      <c r="B17" s="79">
        <v>647</v>
      </c>
      <c r="C17" s="11"/>
      <c r="D17" s="49"/>
      <c r="E17" s="80"/>
      <c r="F17" s="79">
        <v>321</v>
      </c>
      <c r="G17" s="51"/>
      <c r="H17" s="49"/>
      <c r="I17" s="80"/>
      <c r="J17" s="88">
        <v>41030</v>
      </c>
      <c r="K17" s="8">
        <v>704</v>
      </c>
      <c r="L17" s="8">
        <v>353</v>
      </c>
    </row>
    <row r="18" spans="1:12" ht="12.75">
      <c r="A18" s="23" t="s">
        <v>43</v>
      </c>
      <c r="B18" s="81">
        <v>827.28</v>
      </c>
      <c r="C18" s="104"/>
      <c r="D18" s="82"/>
      <c r="E18" s="83"/>
      <c r="F18" s="81">
        <v>329</v>
      </c>
      <c r="G18" s="103"/>
      <c r="H18" s="82"/>
      <c r="I18" s="83"/>
      <c r="J18" s="88">
        <v>41061</v>
      </c>
      <c r="K18" s="8">
        <v>685</v>
      </c>
      <c r="L18" s="8">
        <v>381</v>
      </c>
    </row>
    <row r="19" spans="1:9" ht="12.75">
      <c r="A19" s="25" t="s">
        <v>90</v>
      </c>
      <c r="B19" s="79">
        <f>AVERAGE(B7:B18)</f>
        <v>456.6066666666666</v>
      </c>
      <c r="C19" s="50"/>
      <c r="D19" s="50"/>
      <c r="E19" s="80"/>
      <c r="F19" s="79">
        <f>AVERAGE(F7:F18)</f>
        <v>258.5833333333333</v>
      </c>
      <c r="G19" s="50"/>
      <c r="H19" s="49"/>
      <c r="I19" s="80"/>
    </row>
    <row r="20" spans="1:9" ht="12.75">
      <c r="A20" s="25" t="s">
        <v>186</v>
      </c>
      <c r="B20" s="79">
        <f>AVERAGE(B7:B12)</f>
        <v>425.8333333333333</v>
      </c>
      <c r="C20" s="79">
        <f>AVERAGE(C7:C12)</f>
        <v>774.1750000000001</v>
      </c>
      <c r="D20" s="50"/>
      <c r="E20" s="80">
        <f>(C20/B20-1)*100</f>
        <v>81.80234833659495</v>
      </c>
      <c r="F20" s="79">
        <f>AVERAGE(F7:F12)</f>
        <v>223.5</v>
      </c>
      <c r="G20" s="79">
        <f>AVERAGE(G7:G12)</f>
        <v>379.9166666666667</v>
      </c>
      <c r="H20" s="49"/>
      <c r="I20" s="80">
        <f>(G20/F20-1)*100</f>
        <v>69.98508575689783</v>
      </c>
    </row>
    <row r="21" spans="1:9" ht="12.75">
      <c r="A21" s="85" t="s">
        <v>62</v>
      </c>
      <c r="B21" s="86"/>
      <c r="C21" s="86"/>
      <c r="D21" s="86"/>
      <c r="E21" s="86"/>
      <c r="F21" s="86"/>
      <c r="G21" s="86"/>
      <c r="H21" s="86"/>
      <c r="I21" s="87"/>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B20:G20 B19" formulaRange="1"/>
  </ignoredErrors>
  <drawing r:id="rId1"/>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E1"/>
    </sheetView>
  </sheetViews>
  <sheetFormatPr defaultColWidth="11.421875" defaultRowHeight="15"/>
  <cols>
    <col min="1" max="1" width="17.00390625" style="1" customWidth="1"/>
    <col min="2" max="2" width="14.8515625" style="1" customWidth="1"/>
    <col min="3" max="3" width="19.421875" style="1" customWidth="1"/>
    <col min="4" max="4" width="14.8515625" style="1" customWidth="1"/>
    <col min="5" max="5" width="20.00390625" style="1" customWidth="1"/>
    <col min="6" max="16384" width="11.421875" style="1" customWidth="1"/>
  </cols>
  <sheetData>
    <row r="1" spans="1:5" ht="14.25">
      <c r="A1" s="179" t="s">
        <v>76</v>
      </c>
      <c r="B1" s="179"/>
      <c r="C1" s="179"/>
      <c r="D1" s="179"/>
      <c r="E1" s="179"/>
    </row>
    <row r="2" spans="1:5" ht="14.25">
      <c r="A2" s="179" t="s">
        <v>95</v>
      </c>
      <c r="B2" s="179"/>
      <c r="C2" s="179"/>
      <c r="D2" s="179"/>
      <c r="E2" s="179"/>
    </row>
    <row r="3" spans="1:5" ht="14.25">
      <c r="A3" s="180" t="s">
        <v>155</v>
      </c>
      <c r="B3" s="180"/>
      <c r="C3" s="180"/>
      <c r="D3" s="180"/>
      <c r="E3" s="180"/>
    </row>
    <row r="4" spans="1:5" ht="15" customHeight="1">
      <c r="A4" s="182" t="s">
        <v>84</v>
      </c>
      <c r="B4" s="181" t="s">
        <v>88</v>
      </c>
      <c r="C4" s="181"/>
      <c r="D4" s="181" t="s">
        <v>89</v>
      </c>
      <c r="E4" s="181"/>
    </row>
    <row r="5" spans="1:5" ht="14.25">
      <c r="A5" s="183"/>
      <c r="B5" s="113" t="s">
        <v>94</v>
      </c>
      <c r="C5" s="113" t="s">
        <v>187</v>
      </c>
      <c r="D5" s="113" t="s">
        <v>94</v>
      </c>
      <c r="E5" s="113" t="s">
        <v>187</v>
      </c>
    </row>
    <row r="6" spans="1:5" ht="14.25">
      <c r="A6" s="114">
        <v>40569</v>
      </c>
      <c r="B6" s="115">
        <v>417</v>
      </c>
      <c r="C6" s="116" t="s">
        <v>178</v>
      </c>
      <c r="D6" s="115">
        <v>157</v>
      </c>
      <c r="E6" s="116" t="s">
        <v>178</v>
      </c>
    </row>
    <row r="7" spans="1:5" ht="14.25">
      <c r="A7" s="114">
        <v>40583</v>
      </c>
      <c r="B7" s="115">
        <v>436</v>
      </c>
      <c r="C7" s="117">
        <f aca="true" t="shared" si="0" ref="C7:C25">100*(B7/B6-1)</f>
        <v>4.55635491606714</v>
      </c>
      <c r="D7" s="115">
        <v>158</v>
      </c>
      <c r="E7" s="117">
        <f aca="true" t="shared" si="1" ref="E7:E18">100*(D7/D6-1)</f>
        <v>0.6369426751592355</v>
      </c>
    </row>
    <row r="8" spans="1:5" ht="14.25">
      <c r="A8" s="114">
        <v>40618</v>
      </c>
      <c r="B8" s="115">
        <v>415.37222222222215</v>
      </c>
      <c r="C8" s="117">
        <f t="shared" si="0"/>
        <v>-4.731141692150887</v>
      </c>
      <c r="D8" s="115">
        <v>205.55555555555554</v>
      </c>
      <c r="E8" s="117">
        <f t="shared" si="1"/>
        <v>30.098452883263004</v>
      </c>
    </row>
    <row r="9" spans="1:5" ht="14.25">
      <c r="A9" s="114">
        <v>40632</v>
      </c>
      <c r="B9" s="115">
        <v>423.31111111111113</v>
      </c>
      <c r="C9" s="117">
        <f t="shared" si="0"/>
        <v>1.911271015287519</v>
      </c>
      <c r="D9" s="115">
        <v>208.33333333333331</v>
      </c>
      <c r="E9" s="117">
        <f t="shared" si="1"/>
        <v>1.3513513513513375</v>
      </c>
    </row>
    <row r="10" spans="1:5" ht="14.25">
      <c r="A10" s="114">
        <v>40646</v>
      </c>
      <c r="B10" s="115">
        <v>438.45</v>
      </c>
      <c r="C10" s="117">
        <f t="shared" si="0"/>
        <v>3.5763032180166965</v>
      </c>
      <c r="D10" s="115">
        <v>188.6904761904762</v>
      </c>
      <c r="E10" s="117">
        <f t="shared" si="1"/>
        <v>-9.42857142857141</v>
      </c>
    </row>
    <row r="11" spans="1:5" ht="14.25">
      <c r="A11" s="114">
        <v>40660</v>
      </c>
      <c r="B11" s="115">
        <v>445.8166666666667</v>
      </c>
      <c r="C11" s="117">
        <f t="shared" si="0"/>
        <v>1.6801611738320732</v>
      </c>
      <c r="D11" s="115">
        <v>194.44444444444446</v>
      </c>
      <c r="E11" s="117">
        <f t="shared" si="1"/>
        <v>3.0494216614090464</v>
      </c>
    </row>
    <row r="12" spans="1:5" ht="14.25">
      <c r="A12" s="114">
        <v>40674</v>
      </c>
      <c r="B12" s="115">
        <v>422.3622222222222</v>
      </c>
      <c r="C12" s="117">
        <f t="shared" si="0"/>
        <v>-5.261006641992861</v>
      </c>
      <c r="D12" s="115">
        <v>194.9404761904762</v>
      </c>
      <c r="E12" s="117">
        <f t="shared" si="1"/>
        <v>0.25510204081633514</v>
      </c>
    </row>
    <row r="13" spans="1:5" ht="14.25">
      <c r="A13" s="114">
        <v>40723</v>
      </c>
      <c r="B13" s="115">
        <v>375.8466666666667</v>
      </c>
      <c r="C13" s="117">
        <f t="shared" si="0"/>
        <v>-11.013190363195358</v>
      </c>
      <c r="D13" s="115">
        <v>210.83333333333331</v>
      </c>
      <c r="E13" s="117">
        <f t="shared" si="1"/>
        <v>8.152671755725184</v>
      </c>
    </row>
    <row r="14" spans="1:5" ht="14.25">
      <c r="A14" s="114">
        <v>40737</v>
      </c>
      <c r="B14" s="115">
        <v>364.4272222222222</v>
      </c>
      <c r="C14" s="117">
        <f t="shared" si="0"/>
        <v>-3.0383253217919903</v>
      </c>
      <c r="D14" s="115">
        <v>193.75</v>
      </c>
      <c r="E14" s="117">
        <f t="shared" si="1"/>
        <v>-8.102766798418958</v>
      </c>
    </row>
    <row r="15" spans="1:5" ht="14.25">
      <c r="A15" s="114">
        <v>40779</v>
      </c>
      <c r="B15" s="115">
        <v>368.0288888888889</v>
      </c>
      <c r="C15" s="117">
        <f t="shared" si="0"/>
        <v>0.9883088987437061</v>
      </c>
      <c r="D15" s="115">
        <v>198.21428571428572</v>
      </c>
      <c r="E15" s="117">
        <f t="shared" si="1"/>
        <v>2.304147465437789</v>
      </c>
    </row>
    <row r="16" spans="1:5" ht="14.25">
      <c r="A16" s="114">
        <v>40800</v>
      </c>
      <c r="B16" s="115">
        <v>385.9188888888889</v>
      </c>
      <c r="C16" s="117">
        <f t="shared" si="0"/>
        <v>4.861031440768526</v>
      </c>
      <c r="D16" s="115">
        <v>268.25396825396825</v>
      </c>
      <c r="E16" s="117">
        <f t="shared" si="1"/>
        <v>35.33533533533533</v>
      </c>
    </row>
    <row r="17" spans="1:5" ht="14.25">
      <c r="A17" s="114">
        <v>40814</v>
      </c>
      <c r="B17" s="115">
        <v>416.90666666666664</v>
      </c>
      <c r="C17" s="117">
        <f t="shared" si="0"/>
        <v>8.029608985192628</v>
      </c>
      <c r="D17" s="115">
        <v>266.66666666666663</v>
      </c>
      <c r="E17" s="117">
        <f t="shared" si="1"/>
        <v>-0.5917159763313751</v>
      </c>
    </row>
    <row r="18" spans="1:5" ht="14.25">
      <c r="A18" s="114">
        <v>40828</v>
      </c>
      <c r="B18" s="115">
        <v>434.00166666666667</v>
      </c>
      <c r="C18" s="117">
        <f t="shared" si="0"/>
        <v>4.1004381476269725</v>
      </c>
      <c r="D18" s="115">
        <v>308.3333333333333</v>
      </c>
      <c r="E18" s="117">
        <f t="shared" si="1"/>
        <v>15.625</v>
      </c>
    </row>
    <row r="19" spans="1:5" ht="14.25">
      <c r="A19" s="114">
        <v>40842</v>
      </c>
      <c r="B19" s="115">
        <v>445.10166666666663</v>
      </c>
      <c r="C19" s="117">
        <f t="shared" si="0"/>
        <v>2.5575938648469076</v>
      </c>
      <c r="D19" s="115">
        <v>298.6111111111111</v>
      </c>
      <c r="E19" s="117">
        <f aca="true" t="shared" si="2" ref="E19:E25">100*(D19/D18-1)</f>
        <v>-3.1531531531531543</v>
      </c>
    </row>
    <row r="20" spans="1:5" ht="14.25">
      <c r="A20" s="114">
        <v>40863</v>
      </c>
      <c r="B20" s="115">
        <v>731.3</v>
      </c>
      <c r="C20" s="117">
        <f t="shared" si="0"/>
        <v>64.29954205219033</v>
      </c>
      <c r="D20" s="115">
        <v>260.8333333333333</v>
      </c>
      <c r="E20" s="117">
        <f t="shared" si="2"/>
        <v>-12.65116279069768</v>
      </c>
    </row>
    <row r="21" spans="1:5" ht="14.25">
      <c r="A21" s="114">
        <v>40876</v>
      </c>
      <c r="B21" s="115">
        <v>582.7124999999999</v>
      </c>
      <c r="C21" s="117">
        <f t="shared" si="0"/>
        <v>-20.318268836318897</v>
      </c>
      <c r="D21" s="115">
        <v>284.95</v>
      </c>
      <c r="E21" s="117">
        <f t="shared" si="2"/>
        <v>9.246006389776351</v>
      </c>
    </row>
    <row r="22" spans="1:5" ht="14.25">
      <c r="A22" s="114">
        <v>40891</v>
      </c>
      <c r="B22" s="115">
        <v>755.0266666666666</v>
      </c>
      <c r="C22" s="117">
        <f t="shared" si="0"/>
        <v>29.57104346769064</v>
      </c>
      <c r="D22" s="115">
        <v>300</v>
      </c>
      <c r="E22" s="117">
        <f t="shared" si="2"/>
        <v>5.281628355851908</v>
      </c>
    </row>
    <row r="23" spans="1:5" ht="14.25">
      <c r="A23" s="114">
        <v>40905</v>
      </c>
      <c r="B23" s="115">
        <v>783.5316666666666</v>
      </c>
      <c r="C23" s="117">
        <f t="shared" si="0"/>
        <v>3.7753633425750888</v>
      </c>
      <c r="D23" s="115">
        <v>275</v>
      </c>
      <c r="E23" s="117">
        <f t="shared" si="2"/>
        <v>-8.333333333333337</v>
      </c>
    </row>
    <row r="24" spans="1:5" ht="14.25">
      <c r="A24" s="114">
        <v>40919</v>
      </c>
      <c r="B24" s="115">
        <v>773.3111111111111</v>
      </c>
      <c r="C24" s="117">
        <f t="shared" si="0"/>
        <v>-1.3044215046261298</v>
      </c>
      <c r="D24" s="115">
        <v>266.6666666666667</v>
      </c>
      <c r="E24" s="117">
        <f t="shared" si="2"/>
        <v>-3.0303030303030276</v>
      </c>
    </row>
    <row r="25" spans="1:5" ht="14.25">
      <c r="A25" s="114">
        <v>40947</v>
      </c>
      <c r="B25" s="115">
        <v>717</v>
      </c>
      <c r="C25" s="117">
        <f t="shared" si="0"/>
        <v>-7.281818443058707</v>
      </c>
      <c r="D25" s="115">
        <v>379</v>
      </c>
      <c r="E25" s="117">
        <f t="shared" si="2"/>
        <v>42.12499999999999</v>
      </c>
    </row>
    <row r="26" spans="1:5" ht="14.25">
      <c r="A26" s="114">
        <v>40975</v>
      </c>
      <c r="B26" s="115">
        <v>690.115</v>
      </c>
      <c r="C26" s="117">
        <f aca="true" t="shared" si="3" ref="C26:C31">100*(B26/B25-1)</f>
        <v>-3.749651324965131</v>
      </c>
      <c r="D26" s="115">
        <v>347.2222222222222</v>
      </c>
      <c r="E26" s="117">
        <f aca="true" t="shared" si="4" ref="E26:E31">100*(D26/D25-1)</f>
        <v>-8.384637936089135</v>
      </c>
    </row>
    <row r="27" spans="1:5" ht="14.25">
      <c r="A27" s="114">
        <v>40989</v>
      </c>
      <c r="B27" s="115">
        <v>756.0344444444444</v>
      </c>
      <c r="C27" s="117">
        <f t="shared" si="3"/>
        <v>9.551950681327659</v>
      </c>
      <c r="D27" s="115">
        <v>388.8888888888889</v>
      </c>
      <c r="E27" s="117">
        <f t="shared" si="4"/>
        <v>12.000000000000032</v>
      </c>
    </row>
    <row r="28" spans="1:5" ht="14.25">
      <c r="A28" s="114">
        <v>41010</v>
      </c>
      <c r="B28" s="115">
        <v>728.551666666667</v>
      </c>
      <c r="C28" s="117">
        <f t="shared" si="3"/>
        <v>-3.6351224444506003</v>
      </c>
      <c r="D28" s="115">
        <v>364.8809523809524</v>
      </c>
      <c r="E28" s="117">
        <f t="shared" si="4"/>
        <v>-6.1734693877551035</v>
      </c>
    </row>
    <row r="29" spans="1:5" ht="14.25">
      <c r="A29" s="114">
        <v>41024</v>
      </c>
      <c r="B29" s="115">
        <v>725.6622222222222</v>
      </c>
      <c r="C29" s="117">
        <f t="shared" si="3"/>
        <v>-0.3966011714261475</v>
      </c>
      <c r="D29" s="115">
        <v>369.8412698412699</v>
      </c>
      <c r="E29" s="117">
        <f t="shared" si="4"/>
        <v>1.3594344752583032</v>
      </c>
    </row>
    <row r="30" spans="1:5" ht="14.25">
      <c r="A30" s="114">
        <v>41038</v>
      </c>
      <c r="B30" s="115">
        <v>680.3733333333333</v>
      </c>
      <c r="C30" s="117">
        <f t="shared" si="3"/>
        <v>-6.241042664478114</v>
      </c>
      <c r="D30" s="115">
        <v>364.5833333333333</v>
      </c>
      <c r="E30" s="117">
        <f t="shared" si="4"/>
        <v>-1.4216738197425083</v>
      </c>
    </row>
    <row r="31" spans="1:5" ht="14.25">
      <c r="A31" s="118">
        <v>41073</v>
      </c>
      <c r="B31" s="119">
        <v>695.6777777777777</v>
      </c>
      <c r="C31" s="120">
        <f t="shared" si="3"/>
        <v>2.2494186198426913</v>
      </c>
      <c r="D31" s="119">
        <v>363.8888888888889</v>
      </c>
      <c r="E31" s="120">
        <f t="shared" si="4"/>
        <v>-0.19047619047617426</v>
      </c>
    </row>
    <row r="32" ht="14.25">
      <c r="A32" s="91" t="s">
        <v>92</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view="pageBreakPreview" zoomScaleSheetLayoutView="100" zoomScalePageLayoutView="0" workbookViewId="0" topLeftCell="A1">
      <selection activeCell="B1" sqref="B1:E1"/>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70" t="s">
        <v>77</v>
      </c>
      <c r="C1" s="170"/>
      <c r="D1" s="170"/>
      <c r="E1" s="170"/>
      <c r="F1" s="19"/>
    </row>
    <row r="2" spans="1:6" ht="12.75">
      <c r="A2" s="11"/>
      <c r="B2" s="170" t="s">
        <v>20</v>
      </c>
      <c r="C2" s="170"/>
      <c r="D2" s="170"/>
      <c r="E2" s="170"/>
      <c r="F2" s="19"/>
    </row>
    <row r="3" spans="1:6" ht="12.75">
      <c r="A3" s="11"/>
      <c r="B3" s="17"/>
      <c r="C3" s="17"/>
      <c r="D3" s="17"/>
      <c r="E3" s="17"/>
      <c r="F3" s="17"/>
    </row>
    <row r="4" spans="1:6" ht="12.75" customHeight="1">
      <c r="A4" s="11"/>
      <c r="B4" s="185" t="s">
        <v>19</v>
      </c>
      <c r="C4" s="187" t="s">
        <v>18</v>
      </c>
      <c r="D4" s="187" t="s">
        <v>17</v>
      </c>
      <c r="E4" s="187" t="s">
        <v>16</v>
      </c>
      <c r="F4" s="18"/>
    </row>
    <row r="5" spans="1:6" ht="12.75">
      <c r="A5" s="11"/>
      <c r="B5" s="186"/>
      <c r="C5" s="188"/>
      <c r="D5" s="188"/>
      <c r="E5" s="188"/>
      <c r="F5" s="18"/>
    </row>
    <row r="6" spans="1:6" ht="12.75">
      <c r="A6" s="11"/>
      <c r="B6" s="17" t="s">
        <v>15</v>
      </c>
      <c r="C6" s="16">
        <v>63110</v>
      </c>
      <c r="D6" s="15">
        <v>1210044.3</v>
      </c>
      <c r="E6" s="14">
        <v>19.173574710822372</v>
      </c>
      <c r="F6" s="11"/>
    </row>
    <row r="7" spans="1:6" ht="12.75">
      <c r="A7" s="11"/>
      <c r="B7" s="17" t="s">
        <v>14</v>
      </c>
      <c r="C7" s="16">
        <v>61360</v>
      </c>
      <c r="D7" s="15">
        <v>1303267.5</v>
      </c>
      <c r="E7" s="14">
        <v>21.239691981747065</v>
      </c>
      <c r="F7" s="11"/>
    </row>
    <row r="8" spans="1:6" ht="12.75">
      <c r="A8" s="11"/>
      <c r="B8" s="17" t="s">
        <v>13</v>
      </c>
      <c r="C8" s="16">
        <v>56000</v>
      </c>
      <c r="D8" s="15">
        <v>1093728.4</v>
      </c>
      <c r="E8" s="14">
        <v>19.530864285714287</v>
      </c>
      <c r="F8" s="11"/>
    </row>
    <row r="9" spans="1:6" ht="12.75">
      <c r="A9" s="11"/>
      <c r="B9" s="17" t="s">
        <v>12</v>
      </c>
      <c r="C9" s="16">
        <v>59560</v>
      </c>
      <c r="D9" s="15">
        <v>1144170</v>
      </c>
      <c r="E9" s="14">
        <v>19.210376091336467</v>
      </c>
      <c r="F9" s="11"/>
    </row>
    <row r="10" spans="1:6" ht="12.75">
      <c r="A10" s="11"/>
      <c r="B10" s="17" t="s">
        <v>11</v>
      </c>
      <c r="C10" s="16">
        <v>55620</v>
      </c>
      <c r="D10" s="15">
        <v>1115735.7</v>
      </c>
      <c r="E10" s="14">
        <v>20.059973031283707</v>
      </c>
      <c r="F10" s="11"/>
    </row>
    <row r="11" spans="1:6" ht="12.75">
      <c r="A11" s="11"/>
      <c r="B11" s="17" t="s">
        <v>10</v>
      </c>
      <c r="C11" s="16">
        <v>63200</v>
      </c>
      <c r="D11" s="15">
        <v>1391378.2</v>
      </c>
      <c r="E11" s="14">
        <v>22.015477848101266</v>
      </c>
      <c r="F11" s="110"/>
    </row>
    <row r="12" spans="1:6" ht="12.75">
      <c r="A12" s="11"/>
      <c r="B12" s="17" t="s">
        <v>9</v>
      </c>
      <c r="C12" s="16">
        <v>54528</v>
      </c>
      <c r="D12" s="15">
        <v>831053.9</v>
      </c>
      <c r="E12" s="14">
        <v>15.240865243544603</v>
      </c>
      <c r="F12" s="110"/>
    </row>
    <row r="13" spans="1:6" ht="12.75">
      <c r="A13" s="11"/>
      <c r="B13" s="17" t="s">
        <v>8</v>
      </c>
      <c r="C13" s="16">
        <v>55976</v>
      </c>
      <c r="D13" s="15">
        <v>965939.5</v>
      </c>
      <c r="E13" s="14">
        <v>17.25631520651708</v>
      </c>
      <c r="F13" s="110"/>
    </row>
    <row r="14" spans="1:6" ht="12.75">
      <c r="A14" s="11"/>
      <c r="B14" s="17" t="s">
        <v>7</v>
      </c>
      <c r="C14" s="16">
        <v>45078</v>
      </c>
      <c r="D14" s="15">
        <v>924548.1</v>
      </c>
      <c r="E14" s="14">
        <v>20.50996273126581</v>
      </c>
      <c r="F14" s="110"/>
    </row>
    <row r="15" spans="1:8" ht="12.75">
      <c r="A15" s="11"/>
      <c r="B15" s="17" t="s">
        <v>6</v>
      </c>
      <c r="C15" s="16">
        <v>50771</v>
      </c>
      <c r="D15" s="15">
        <v>1081349.2</v>
      </c>
      <c r="E15" s="14">
        <v>21.3</v>
      </c>
      <c r="F15" s="110"/>
      <c r="H15" s="153"/>
    </row>
    <row r="16" spans="1:6" ht="12.75">
      <c r="A16" s="11"/>
      <c r="B16" s="17" t="s">
        <v>5</v>
      </c>
      <c r="C16" s="16">
        <v>53653</v>
      </c>
      <c r="D16" s="15">
        <v>1676444</v>
      </c>
      <c r="E16" s="14">
        <v>31.25</v>
      </c>
      <c r="F16" s="110"/>
    </row>
    <row r="17" spans="1:8" ht="12.75">
      <c r="A17" s="11"/>
      <c r="B17" s="13" t="s">
        <v>177</v>
      </c>
      <c r="C17" s="107">
        <v>41534</v>
      </c>
      <c r="D17" s="107">
        <v>1087186.27</v>
      </c>
      <c r="E17" s="111">
        <v>26.62</v>
      </c>
      <c r="F17" s="112"/>
      <c r="G17" s="112"/>
      <c r="H17" s="154">
        <f>+E17/E16-1</f>
        <v>-0.14815999999999996</v>
      </c>
    </row>
    <row r="18" spans="1:6" ht="12.75">
      <c r="A18" s="11"/>
      <c r="B18" s="12" t="s">
        <v>4</v>
      </c>
      <c r="C18" s="11"/>
      <c r="D18" s="11"/>
      <c r="E18" s="11"/>
      <c r="F18" s="11"/>
    </row>
    <row r="19" spans="1:6" ht="12.75">
      <c r="A19" s="11"/>
      <c r="B19" s="184" t="s">
        <v>183</v>
      </c>
      <c r="C19" s="184"/>
      <c r="D19" s="184"/>
      <c r="E19" s="184"/>
      <c r="F19" s="11"/>
    </row>
    <row r="20" ht="12.75">
      <c r="H20" s="109"/>
    </row>
  </sheetData>
  <sheetProtection/>
  <mergeCells count="7">
    <mergeCell ref="B19:E19"/>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2012-07-24T19:53:53Z</cp:lastPrinted>
  <dcterms:created xsi:type="dcterms:W3CDTF">2011-10-13T14:46:36Z</dcterms:created>
  <dcterms:modified xsi:type="dcterms:W3CDTF">2019-02-27T12:24:03Z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