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6.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756"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ayorista3" sheetId="7" r:id="rId7"/>
    <sheet name="precio minorista" sheetId="8" r:id="rId8"/>
    <sheet name="precio minorista regiones" sheetId="9" r:id="rId9"/>
    <sheet name="sup, prod y rend" sheetId="10" r:id="rId10"/>
    <sheet name="sup región" sheetId="11" r:id="rId11"/>
    <sheet name="prod región" sheetId="12" r:id="rId12"/>
    <sheet name="rend región" sheetId="13" r:id="rId13"/>
    <sheet name="export" sheetId="14" r:id="rId14"/>
    <sheet name="import" sheetId="15" r:id="rId15"/>
  </sheets>
  <externalReferences>
    <externalReference r:id="rId18"/>
  </externalReferences>
  <definedNames>
    <definedName name="_xlnm.Print_Area" localSheetId="3">'Comentario'!$A$1:$G$76</definedName>
    <definedName name="_xlnm.Print_Area" localSheetId="13">'export'!$A$1:$H$49</definedName>
    <definedName name="_xlnm.Print_Area" localSheetId="14">'import'!$A$1:$H$93</definedName>
    <definedName name="_xlnm.Print_Area" localSheetId="2">'Índice'!$A$1:$C$36</definedName>
    <definedName name="_xlnm.Print_Area" localSheetId="0">'Portada'!$A$1:$I$54</definedName>
    <definedName name="_xlnm.Print_Area" localSheetId="4">'precio mayorista'!$A$1:$F$44</definedName>
    <definedName name="_xlnm.Print_Area" localSheetId="5">'precio mayorista2'!$A$1:$J$57</definedName>
    <definedName name="_xlnm.Print_Area" localSheetId="7">'precio minorista'!$A$1:$L$44</definedName>
    <definedName name="_xlnm.Print_Area" localSheetId="11">'prod región'!$A$1:$J$43</definedName>
    <definedName name="_xlnm.Print_Area" localSheetId="12">'rend región'!$A$1:$J$42</definedName>
    <definedName name="_xlnm.Print_Area" localSheetId="10">'sup región'!$A$1:$J$43</definedName>
    <definedName name="_xlnm.Print_Area" localSheetId="9">'sup, prod y rend'!$A$1:$F$45</definedName>
    <definedName name="TDclase">'[1]TD clase'!$A$5:$G$6</definedName>
  </definedNames>
  <calcPr fullCalcOnLoad="1"/>
</workbook>
</file>

<file path=xl/sharedStrings.xml><?xml version="1.0" encoding="utf-8"?>
<sst xmlns="http://schemas.openxmlformats.org/spreadsheetml/2006/main" count="502" uniqueCount="201">
  <si>
    <t>del Ministerio de Agricultura, Gobierno de Chile</t>
  </si>
  <si>
    <t>Director y Representante Legal</t>
  </si>
  <si>
    <t>Gustavo Rojas Le-Bert</t>
  </si>
  <si>
    <t>www.odepa.gob.cl</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</si>
  <si>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</si>
  <si>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</si>
  <si>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</si>
  <si>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</si>
  <si>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</si>
  <si>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</si>
  <si>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</si>
  <si>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</si>
  <si>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</si>
  <si>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</si>
  <si>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</si>
  <si>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</si>
  <si>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</si>
  <si>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</si>
  <si>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</si>
  <si>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</si>
  <si>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</si>
  <si>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</si>
  <si>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</si>
  <si>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</si>
  <si>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</si>
  <si>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</si>
  <si>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</si>
  <si>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</si>
  <si>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</si>
  <si>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</si>
  <si>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</si>
  <si>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</si>
  <si>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</si>
  <si>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</si>
  <si>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</si>
  <si>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</si>
  <si>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</si>
  <si>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</si>
  <si>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</si>
  <si>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</si>
  <si>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</si>
  <si>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</si>
  <si>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</si>
  <si>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</si>
  <si>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</si>
  <si>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</si>
  <si>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</si>
  <si>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</si>
  <si>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</si>
  <si>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</si>
  <si>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</si>
  <si>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</si>
  <si>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</si>
  <si>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</si>
  <si>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</si>
  <si>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</si>
  <si>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</si>
  <si>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</si>
  <si>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</si>
  <si>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</si>
  <si>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</si>
  <si>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</si>
  <si>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</si>
  <si>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</si>
  <si>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</si>
  <si>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</si>
  <si>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</si>
  <si>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</si>
  <si>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Asterix</t>
  </si>
  <si>
    <t>Désirée</t>
  </si>
  <si>
    <t>Karu</t>
  </si>
  <si>
    <t>Pukará</t>
  </si>
  <si>
    <t>Fecha</t>
  </si>
  <si>
    <t>Cuadro 8</t>
  </si>
  <si>
    <t>Supermercados</t>
  </si>
  <si>
    <t>Ferias libres</t>
  </si>
  <si>
    <t>Promedio año</t>
  </si>
  <si>
    <t>Promedio ponderado</t>
  </si>
  <si>
    <t>Variación %</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</si>
  <si>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</si>
  <si>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</si>
  <si>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</si>
  <si>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</si>
  <si>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</si>
  <si>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</si>
  <si>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</si>
  <si>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</si>
  <si>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</si>
  <si>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</si>
  <si>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</si>
  <si>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</si>
  <si>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</si>
  <si>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</si>
  <si>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</si>
  <si>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</si>
  <si>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</si>
  <si>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</si>
  <si>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</si>
  <si>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</si>
  <si>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</si>
  <si>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</si>
  <si>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</si>
  <si>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</si>
  <si>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</si>
  <si>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</si>
  <si>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</si>
  <si>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</si>
  <si>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</si>
  <si>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</si>
  <si>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</si>
  <si>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</si>
  <si>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</si>
  <si>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</si>
  <si>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</si>
  <si>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</si>
  <si>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</si>
  <si>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</si>
  <si>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</si>
  <si>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</si>
  <si>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</si>
  <si>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</si>
  <si>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</si>
  <si>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</si>
  <si>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</si>
  <si>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</si>
  <si>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</si>
  <si>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</si>
  <si>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</si>
  <si>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</si>
  <si>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</si>
  <si>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</si>
  <si>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</si>
  <si>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</si>
  <si>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</si>
  <si>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</si>
  <si>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</si>
  <si>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</si>
  <si>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</si>
  <si>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</si>
  <si>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Nueva Zelanda</t>
  </si>
  <si>
    <t>Superficie, producción y rendimiento de papa a nivel nacional</t>
  </si>
  <si>
    <t>Rusia</t>
  </si>
  <si>
    <t>Tailandia</t>
  </si>
  <si>
    <t>Cardinal</t>
  </si>
  <si>
    <t>2012</t>
  </si>
  <si>
    <t>Papas congeladas</t>
  </si>
  <si>
    <t>Total Papas congeladas</t>
  </si>
  <si>
    <t>Estados Unidos</t>
  </si>
  <si>
    <t>Superficie, producción y rendimiento</t>
  </si>
  <si>
    <t>Yagana</t>
  </si>
  <si>
    <t>Otros (país desconocido)</t>
  </si>
  <si>
    <t>Países Bajos</t>
  </si>
  <si>
    <t>Rodeo</t>
  </si>
  <si>
    <t>2012/13</t>
  </si>
  <si>
    <t xml:space="preserve">Papa semilla  </t>
  </si>
  <si>
    <t xml:space="preserve">Total Papa semilla  </t>
  </si>
  <si>
    <t>Spunta</t>
  </si>
  <si>
    <r>
      <rPr>
        <i/>
        <sz val="9"/>
        <rFont val="Arial"/>
        <family val="2"/>
      </rPr>
      <t>Fuente</t>
    </r>
    <r>
      <rPr>
        <sz val="9"/>
        <rFont val="Arial"/>
        <family val="2"/>
      </rPr>
      <t>: Odepa. Se recalcularon los valores de enero a mayo de 2013 debido a la nueva metodología de captura. El valor corresponde al precio promedio mensual de papa Désirée o Karu de primera calidad.</t>
    </r>
  </si>
  <si>
    <t>($ nominales sin IVA / envase 50 kilos)</t>
  </si>
  <si>
    <t>($ nominales sin IVA / 50 kilos)</t>
  </si>
  <si>
    <t>Indonesia</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</si>
  <si>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</si>
  <si>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</si>
  <si>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Australia</t>
  </si>
  <si>
    <t>Origen o destino no precisado</t>
  </si>
  <si>
    <t>Precio promedio mensual de papa en mercados mayoristas</t>
  </si>
  <si>
    <t>Precio promedio mensual de papa en los mercados mayoristas</t>
  </si>
  <si>
    <t>Precios mensuales promedio de papa en mercados mayoristas</t>
  </si>
  <si>
    <r>
      <rPr>
        <i/>
        <sz val="8"/>
        <rFont val="Arial"/>
        <family val="2"/>
      </rPr>
      <t>Fuente</t>
    </r>
    <r>
      <rPr>
        <sz val="8"/>
        <rFont val="Arial"/>
        <family val="2"/>
      </rPr>
      <t>: Odepa. Considera la Central Lo Valledor y Feria Mapocho y a partir del 30 de julio de 2013, la Macroferia Regional de Talca, la Vega Central Concepción y la Vega Monumental Concepción.</t>
    </r>
  </si>
  <si>
    <r>
      <rPr>
        <i/>
        <sz val="9"/>
        <color indexed="8"/>
        <rFont val="Arial"/>
        <family val="2"/>
      </rPr>
      <t>Fuente</t>
    </r>
    <r>
      <rPr>
        <sz val="9"/>
        <color indexed="8"/>
        <rFont val="Arial"/>
        <family val="2"/>
      </rPr>
      <t>: Odepa. Considera la Central Lo Valledor y Feria Mapocho y, a partir del 30 de julio de 2013, la Macroferia Regional de Talca, la Vega Central Concepción y la Vega Monumental Concepción</t>
    </r>
  </si>
  <si>
    <t>Promedio</t>
  </si>
  <si>
    <t>Central Lo Valledor</t>
  </si>
  <si>
    <t>Vega Monumental Concepción</t>
  </si>
  <si>
    <t>Feria libre</t>
  </si>
  <si>
    <t>Supermercado</t>
  </si>
  <si>
    <t>RM</t>
  </si>
  <si>
    <t>Semana</t>
  </si>
  <si>
    <t>($ / kilo sin IVA)</t>
  </si>
  <si>
    <t>Papas "in vitro" para siembra</t>
  </si>
  <si>
    <t>Total Papas "in vitro" para siembra</t>
  </si>
  <si>
    <t>Intenciones de siembra</t>
  </si>
  <si>
    <t>Macro Feria Regional de Talca</t>
  </si>
  <si>
    <t>Precios diarios de papa en los mercados mayoristas según mercado</t>
  </si>
  <si>
    <t>Precios diarios de papa en los mercados mayoristas según variedad</t>
  </si>
  <si>
    <t>Precio promedio diario de papa en los mercados mayoristas según variedad</t>
  </si>
  <si>
    <t>Cuadro 9</t>
  </si>
  <si>
    <t>Precio semanal a consumidor de papa según región y tipo de establecimiento</t>
  </si>
  <si>
    <t>Precio diario de papa en los mercados mayoristas según mercado</t>
  </si>
  <si>
    <t>Precio semanal a consumidor de papa en supermercados según región</t>
  </si>
  <si>
    <t>Precio semanal a consumidor de papa en ferias según región</t>
  </si>
  <si>
    <r>
      <rPr>
        <i/>
        <sz val="10"/>
        <color indexed="8"/>
        <rFont val="Arial"/>
        <family val="2"/>
      </rPr>
      <t>Fuente</t>
    </r>
    <r>
      <rPr>
        <sz val="10"/>
        <color indexed="8"/>
        <rFont val="Arial"/>
        <family val="2"/>
      </rPr>
      <t>: Odepa.</t>
    </r>
  </si>
  <si>
    <r>
      <rPr>
        <i/>
        <sz val="10"/>
        <color indexed="8"/>
        <rFont val="Arial"/>
        <family val="2"/>
      </rPr>
      <t>Fuente</t>
    </r>
    <r>
      <rPr>
        <sz val="10"/>
        <color indexed="8"/>
        <rFont val="Arial"/>
        <family val="2"/>
      </rPr>
      <t>: Odepa. Se considera el precio promedio de la primera calidad de distintas variedades.</t>
    </r>
  </si>
  <si>
    <t>Turquía</t>
  </si>
  <si>
    <t>Vega Central</t>
  </si>
  <si>
    <t>Enero 2014</t>
  </si>
  <si>
    <t>Promedio anual ponderado</t>
  </si>
  <si>
    <t>Promedio ene-dic</t>
  </si>
  <si>
    <t>Promedio simple ene-dic</t>
  </si>
  <si>
    <r>
      <rPr>
        <i/>
        <sz val="8"/>
        <color indexed="8"/>
        <rFont val="Arial"/>
        <family val="2"/>
      </rPr>
      <t>Fuente</t>
    </r>
    <r>
      <rPr>
        <sz val="8"/>
        <color indexed="8"/>
        <rFont val="Arial"/>
        <family val="2"/>
      </rPr>
      <t xml:space="preserve">: elaborado por Odepa con información del Servicio Nacional de Aduanas. Cifras sujetas a revisión por informes de variación de valor (IVV). </t>
    </r>
  </si>
  <si>
    <t>Cuadro 10. Exportaciones chilenas de productos derivados de papa por producto y país de destino</t>
  </si>
  <si>
    <t>Cuadro 11. Importaciones chilenas de productos derivados de papa por producto y país de origen</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</si>
</sst>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 &quot;-&quot;_);_(@_)"/>
    <numFmt numFmtId="181" formatCode="0.0"/>
    <numFmt numFmtId="182" formatCode="#,##0.0"/>
    <numFmt numFmtId="183" formatCode="0.0%"/>
    <numFmt numFmtId="184" formatCode="_(* #,##0.00_);_(* \(#,##0.00\);_(* &quot;-&quot;??_);_(@_)"/>
    <numFmt numFmtId="185" formatCode="_(* #,##0_);_(* \(#,##0\);_(* &quot;-&quot;??_);_(@_)"/>
    <numFmt numFmtId="186" formatCode="_(* #,##0.0_);_(* \(#,##0.0\);_(* &quot;-&quot;_);_(@_)"/>
    <numFmt numFmtId="187" formatCode="_(* #,##0.000_);_(* \(#,##0.000\);_(* &quot;-&quot;_);_(@_)"/>
    <numFmt numFmtId="188" formatCode="_(* #,##0.0000_);_(* \(#,##0.0000\);_(* &quot;-&quot;_);_(@_)"/>
    <numFmt numFmtId="189" formatCode="#,##0\ \ \ \ \ \ \ \ \ \ "/>
    <numFmt numFmtId="190" formatCode="#,##0.0\ \ \ \ \ \ \ \ \ \ "/>
    <numFmt numFmtId="191" formatCode="_-* #,##0.000\ _€_-;\-* #,##0.000\ _€_-;_-* &quot;-&quot;?\ _€_-;_-@_-"/>
    <numFmt numFmtId="192" formatCode="_-* #,##0.0000\ _€_-;\-* #,##0.0000\ _€_-;_-* &quot;-&quot;?\ _€_-;_-@_-"/>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
    <numFmt numFmtId="198" formatCode="#,##0.0000"/>
    <numFmt numFmtId="199" formatCode="#,##0.00000"/>
    <numFmt numFmtId="200" formatCode="#,##0.000000"/>
    <numFmt numFmtId="201" formatCode="m/d/yyyy"/>
    <numFmt numFmtId="202" formatCode="_(* #,##0.00_);_(* \(#,##0.00\);_(* &quot;-&quot;_);_(@_)"/>
    <numFmt numFmtId="203" formatCode="_-* #,##0.0\ _€_-;\-* #,##0.0\ _€_-;_-* &quot;-&quot;?\ _€_-;_-@_-"/>
  </numFmts>
  <fonts count="99">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10"/>
      <name val="Arial"/>
      <family val="2"/>
    </font>
    <font>
      <u val="single"/>
      <sz val="10"/>
      <color indexed="12"/>
      <name val="Arial"/>
      <family val="2"/>
    </font>
    <font>
      <sz val="9"/>
      <name val="Arial"/>
      <family val="2"/>
    </font>
    <font>
      <i/>
      <sz val="8"/>
      <name val="Arial"/>
      <family val="2"/>
    </font>
    <font>
      <i/>
      <sz val="9"/>
      <name val="Arial"/>
      <family val="2"/>
    </font>
    <font>
      <sz val="9"/>
      <color indexed="8"/>
      <name val="Arial"/>
      <family val="2"/>
    </font>
    <font>
      <i/>
      <sz val="9"/>
      <color indexed="8"/>
      <name val="Arial"/>
      <family val="2"/>
    </font>
    <font>
      <i/>
      <sz val="10"/>
      <color indexed="8"/>
      <name val="Arial"/>
      <family val="2"/>
    </font>
    <font>
      <i/>
      <sz val="8"/>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sz val="12"/>
      <color indexed="8"/>
      <name val="Verdana"/>
      <family val="2"/>
    </font>
    <font>
      <b/>
      <sz val="9"/>
      <color indexed="8"/>
      <name val="Arial"/>
      <family val="2"/>
    </font>
    <font>
      <b/>
      <sz val="12"/>
      <color indexed="63"/>
      <name val="Arial"/>
      <family val="2"/>
    </font>
    <font>
      <sz val="20"/>
      <color indexed="30"/>
      <name val="Arial"/>
      <family val="2"/>
    </font>
    <font>
      <sz val="10"/>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sz val="12"/>
      <color theme="1"/>
      <name val="Verdana"/>
      <family val="2"/>
    </font>
    <font>
      <b/>
      <sz val="9"/>
      <color rgb="FF000000"/>
      <name val="Arial"/>
      <family val="2"/>
    </font>
    <font>
      <u val="single"/>
      <sz val="10"/>
      <color theme="10"/>
      <name val="Arial"/>
      <family val="2"/>
    </font>
    <font>
      <b/>
      <sz val="12"/>
      <color rgb="FF333333"/>
      <name val="Arial"/>
      <family val="2"/>
    </font>
    <font>
      <sz val="20"/>
      <color rgb="FF0066CC"/>
      <name val="Arial"/>
      <family val="2"/>
    </font>
    <font>
      <sz val="9"/>
      <color theme="1"/>
      <name val="Arial"/>
      <family val="2"/>
    </font>
    <font>
      <sz val="8"/>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right style="thin"/>
      <top>
        <color indexed="63"/>
      </top>
      <bottom>
        <color indexed="63"/>
      </bottom>
    </border>
    <border>
      <left/>
      <right style="thin"/>
      <top/>
      <bottom style="thin"/>
    </border>
    <border>
      <left/>
      <right/>
      <top style="thin"/>
      <bottom style="thin"/>
    </border>
    <border>
      <left style="thin"/>
      <right/>
      <top style="thin"/>
      <bottom/>
    </border>
    <border>
      <left>
        <color indexed="63"/>
      </left>
      <right style="thin"/>
      <top style="thin"/>
      <bottom>
        <color indexed="63"/>
      </bottom>
    </border>
    <border>
      <left>
        <color indexed="63"/>
      </left>
      <right>
        <color indexed="63"/>
      </right>
      <top style="thin"/>
      <bottom>
        <color indexed="63"/>
      </bottom>
    </border>
    <border>
      <left style="thin"/>
      <right/>
      <top/>
      <bottom style="thin"/>
    </border>
    <border>
      <left style="thin"/>
      <right/>
      <top>
        <color indexed="63"/>
      </top>
      <bottom>
        <color indexed="63"/>
      </bottom>
    </border>
    <border>
      <left style="thin"/>
      <right style="thin"/>
      <top style="thin"/>
      <bottom/>
    </border>
    <border>
      <left style="thin"/>
      <right style="thin"/>
      <top/>
      <bottom style="thin"/>
    </border>
    <border>
      <left style="thin"/>
      <right style="thin"/>
      <top>
        <color indexed="63"/>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right/>
      <top style="thin">
        <color indexed="8"/>
      </top>
      <bottom/>
    </border>
    <border>
      <left/>
      <right style="thin"/>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style="thin"/>
      <right/>
      <top style="thin">
        <color indexed="8"/>
      </top>
      <bottom style="thin"/>
    </border>
    <border>
      <left/>
      <right/>
      <top style="thin">
        <color indexed="8"/>
      </top>
      <bottom style="thin"/>
    </border>
    <border>
      <left/>
      <right style="thin"/>
      <top style="thin">
        <color indexed="8"/>
      </top>
      <bottom style="thin"/>
    </border>
    <border>
      <left/>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style="thin"/>
      <top style="thin"/>
      <bottom>
        <color indexed="63"/>
      </bottom>
    </border>
    <border>
      <left style="thin">
        <color indexed="8"/>
      </left>
      <right style="thin"/>
      <top>
        <color indexed="63"/>
      </top>
      <bottom style="thin">
        <color indexed="8"/>
      </bottom>
    </border>
    <border>
      <left style="thin"/>
      <right style="thin"/>
      <top>
        <color indexed="63"/>
      </top>
      <bottom style="thin">
        <color indexed="8"/>
      </bottom>
    </border>
    <border>
      <left>
        <color indexed="63"/>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9" fillId="1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7" borderId="0" applyNumberFormat="0" applyBorder="0" applyAlignment="0" applyProtection="0"/>
    <xf numFmtId="0" fontId="64" fillId="27" borderId="0" applyNumberFormat="0" applyBorder="0" applyAlignment="0" applyProtection="0"/>
    <xf numFmtId="0" fontId="9" fillId="19"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9" fillId="29"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9" fillId="31"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64" fillId="32" borderId="0" applyNumberFormat="0" applyBorder="0" applyAlignment="0" applyProtection="0"/>
    <xf numFmtId="0" fontId="64"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10" fillId="7" borderId="0" applyNumberFormat="0" applyBorder="0" applyAlignment="0" applyProtection="0"/>
    <xf numFmtId="0" fontId="65" fillId="34" borderId="0" applyNumberFormat="0" applyBorder="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6" fillId="35" borderId="1" applyNumberFormat="0" applyAlignment="0" applyProtection="0"/>
    <xf numFmtId="0" fontId="66" fillId="35" borderId="1" applyNumberFormat="0" applyAlignment="0" applyProtection="0"/>
    <xf numFmtId="0" fontId="11" fillId="36" borderId="2"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7" fillId="37" borderId="3" applyNumberFormat="0" applyAlignment="0" applyProtection="0"/>
    <xf numFmtId="0" fontId="67" fillId="37" borderId="3" applyNumberFormat="0" applyAlignment="0" applyProtection="0"/>
    <xf numFmtId="0" fontId="12" fillId="38" borderId="4" applyNumberFormat="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8" fillId="0" borderId="5" applyNumberFormat="0" applyFill="0" applyAlignment="0" applyProtection="0"/>
    <xf numFmtId="0" fontId="68" fillId="0" borderId="5" applyNumberFormat="0" applyFill="0" applyAlignment="0" applyProtection="0"/>
    <xf numFmtId="0" fontId="13" fillId="0" borderId="6" applyNumberFormat="0" applyFill="0" applyAlignment="0" applyProtection="0"/>
    <xf numFmtId="0" fontId="69" fillId="0" borderId="7" applyNumberFormat="0" applyFill="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39" borderId="0" applyNumberFormat="0" applyBorder="0" applyAlignment="0" applyProtection="0"/>
    <xf numFmtId="0" fontId="64" fillId="39" borderId="0" applyNumberFormat="0" applyBorder="0" applyAlignment="0" applyProtection="0"/>
    <xf numFmtId="0" fontId="9" fillId="40"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1" borderId="0" applyNumberFormat="0" applyBorder="0" applyAlignment="0" applyProtection="0"/>
    <xf numFmtId="0" fontId="64" fillId="41" borderId="0" applyNumberFormat="0" applyBorder="0" applyAlignment="0" applyProtection="0"/>
    <xf numFmtId="0" fontId="9" fillId="42"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3" borderId="0" applyNumberFormat="0" applyBorder="0" applyAlignment="0" applyProtection="0"/>
    <xf numFmtId="0" fontId="64" fillId="43" borderId="0" applyNumberFormat="0" applyBorder="0" applyAlignment="0" applyProtection="0"/>
    <xf numFmtId="0" fontId="9" fillId="44"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5" borderId="0" applyNumberFormat="0" applyBorder="0" applyAlignment="0" applyProtection="0"/>
    <xf numFmtId="0" fontId="64" fillId="45" borderId="0" applyNumberFormat="0" applyBorder="0" applyAlignment="0" applyProtection="0"/>
    <xf numFmtId="0" fontId="9" fillId="29"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6" borderId="0" applyNumberFormat="0" applyBorder="0" applyAlignment="0" applyProtection="0"/>
    <xf numFmtId="0" fontId="64" fillId="46" borderId="0" applyNumberFormat="0" applyBorder="0" applyAlignment="0" applyProtection="0"/>
    <xf numFmtId="0" fontId="9" fillId="31"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64" fillId="47" borderId="0" applyNumberFormat="0" applyBorder="0" applyAlignment="0" applyProtection="0"/>
    <xf numFmtId="0" fontId="64" fillId="47" borderId="0" applyNumberFormat="0" applyBorder="0" applyAlignment="0" applyProtection="0"/>
    <xf numFmtId="0" fontId="9" fillId="48" borderId="0" applyNumberFormat="0" applyBorder="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1" fillId="49" borderId="1" applyNumberFormat="0" applyAlignment="0" applyProtection="0"/>
    <xf numFmtId="0" fontId="71" fillId="49" borderId="1" applyNumberFormat="0" applyAlignment="0" applyProtection="0"/>
    <xf numFmtId="0" fontId="15" fillId="13" borderId="2" applyNumberFormat="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0" borderId="0" applyNumberFormat="0" applyFill="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0" fontId="2" fillId="0" borderId="0" applyFont="0" applyFill="0" applyBorder="0" applyAlignment="0" applyProtection="0"/>
    <xf numFmtId="169" fontId="2" fillId="0" borderId="0" applyFont="0" applyFill="0" applyBorder="0" applyAlignment="0" applyProtection="0"/>
    <xf numFmtId="180"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8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7" fillId="35" borderId="10" applyNumberFormat="0" applyAlignment="0" applyProtection="0"/>
    <xf numFmtId="0" fontId="77" fillId="35" borderId="10" applyNumberFormat="0" applyAlignment="0" applyProtection="0"/>
    <xf numFmtId="0" fontId="18" fillId="36" borderId="11" applyNumberFormat="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0" borderId="0" applyNumberFormat="0" applyFill="0" applyBorder="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69" fillId="0" borderId="7" applyNumberFormat="0" applyFill="0" applyAlignment="0" applyProtection="0"/>
    <xf numFmtId="0" fontId="69" fillId="0" borderId="7" applyNumberFormat="0" applyFill="0" applyAlignment="0" applyProtection="0"/>
    <xf numFmtId="0" fontId="21" fillId="0" borderId="12"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81" fillId="0" borderId="13" applyNumberFormat="0" applyFill="0" applyAlignment="0" applyProtection="0"/>
    <xf numFmtId="0" fontId="81" fillId="0" borderId="13" applyNumberFormat="0" applyFill="0" applyAlignment="0" applyProtection="0"/>
    <xf numFmtId="0" fontId="22" fillId="0" borderId="14"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70" fillId="0" borderId="15" applyNumberFormat="0" applyFill="0" applyAlignment="0" applyProtection="0"/>
    <xf numFmtId="0" fontId="70"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5" fillId="0" borderId="0" applyNumberFormat="0" applyFill="0" applyBorder="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xf numFmtId="0" fontId="82" fillId="0" borderId="17" applyNumberFormat="0" applyFill="0" applyAlignment="0" applyProtection="0"/>
    <xf numFmtId="0" fontId="82" fillId="0" borderId="17" applyNumberFormat="0" applyFill="0" applyAlignment="0" applyProtection="0"/>
    <xf numFmtId="0" fontId="6" fillId="0" borderId="18" applyNumberFormat="0" applyFill="0" applyAlignment="0" applyProtection="0"/>
  </cellStyleXfs>
  <cellXfs count="235">
    <xf numFmtId="0" fontId="0" fillId="0" borderId="0" xfId="0" applyFont="1" applyAlignment="1">
      <alignment/>
    </xf>
    <xf numFmtId="0" fontId="83" fillId="0" borderId="0" xfId="0" applyFont="1" applyAlignment="1">
      <alignment/>
    </xf>
    <xf numFmtId="0" fontId="84" fillId="0" borderId="0" xfId="348" applyFont="1" applyAlignment="1">
      <alignment horizontal="left" vertical="top"/>
      <protection/>
    </xf>
    <xf numFmtId="0" fontId="85" fillId="0" borderId="0" xfId="348" applyFont="1" applyAlignment="1">
      <alignment horizontal="left" vertical="center"/>
      <protection/>
    </xf>
    <xf numFmtId="0" fontId="86" fillId="0" borderId="0" xfId="348" applyFont="1" applyAlignment="1">
      <alignment horizontal="center"/>
      <protection/>
    </xf>
    <xf numFmtId="0" fontId="83" fillId="0" borderId="0" xfId="348" applyFont="1">
      <alignment/>
      <protection/>
    </xf>
    <xf numFmtId="0" fontId="87" fillId="0" borderId="0" xfId="348" applyFont="1" applyAlignment="1">
      <alignment horizontal="center"/>
      <protection/>
    </xf>
    <xf numFmtId="0" fontId="88" fillId="0" borderId="0" xfId="348" applyFont="1">
      <alignment/>
      <protection/>
    </xf>
    <xf numFmtId="0" fontId="2" fillId="55" borderId="0" xfId="352" applyFill="1">
      <alignment/>
      <protection/>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180" fontId="2" fillId="55" borderId="0" xfId="303" applyFont="1" applyFill="1" applyBorder="1" applyAlignment="1">
      <alignment horizontal="right"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182" fontId="2" fillId="55" borderId="0" xfId="352" applyNumberFormat="1" applyFill="1" applyBorder="1">
      <alignment/>
      <protection/>
    </xf>
    <xf numFmtId="182" fontId="2" fillId="55" borderId="19" xfId="303" applyNumberFormat="1" applyFont="1" applyFill="1" applyBorder="1" applyAlignment="1">
      <alignment vertical="center" wrapText="1"/>
    </xf>
    <xf numFmtId="182" fontId="2" fillId="55" borderId="19" xfId="352" applyNumberFormat="1" applyFill="1" applyBorder="1">
      <alignment/>
      <protection/>
    </xf>
    <xf numFmtId="182" fontId="2" fillId="55" borderId="0" xfId="303" applyNumberFormat="1" applyFont="1" applyFill="1" applyBorder="1" applyAlignment="1">
      <alignment vertical="center" wrapText="1"/>
    </xf>
    <xf numFmtId="182"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182"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182"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182"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1" fontId="2" fillId="55" borderId="0" xfId="352" applyNumberFormat="1" applyFill="1" applyBorder="1">
      <alignment/>
      <protection/>
    </xf>
    <xf numFmtId="185" fontId="2" fillId="55" borderId="0" xfId="352" applyNumberFormat="1" applyFill="1" applyBorder="1">
      <alignment/>
      <protection/>
    </xf>
    <xf numFmtId="0" fontId="24" fillId="55" borderId="19" xfId="352" applyFont="1" applyFill="1" applyBorder="1" applyAlignment="1">
      <alignment horizontal="righ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 fillId="55" borderId="0" xfId="362" applyFont="1" applyFill="1" applyBorder="1" applyAlignment="1" applyProtection="1">
      <alignment horizontal="center"/>
      <protection/>
    </xf>
    <xf numFmtId="0" fontId="89"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89" fillId="55" borderId="0" xfId="362" applyFont="1" applyFill="1" applyBorder="1" applyAlignment="1" applyProtection="1">
      <alignment horizontal="center"/>
      <protection/>
    </xf>
    <xf numFmtId="0" fontId="89"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0" fillId="55" borderId="0" xfId="362" applyFont="1" applyFill="1" applyBorder="1" applyAlignment="1" applyProtection="1">
      <alignment horizontal="center"/>
      <protection/>
    </xf>
    <xf numFmtId="0" fontId="24" fillId="55" borderId="0" xfId="362" applyFont="1" applyFill="1" applyBorder="1" applyProtection="1">
      <alignment/>
      <protection/>
    </xf>
    <xf numFmtId="14" fontId="91" fillId="0" borderId="0" xfId="0" applyNumberFormat="1" applyFont="1" applyAlignment="1">
      <alignment horizontal="left"/>
    </xf>
    <xf numFmtId="3" fontId="91" fillId="0" borderId="0" xfId="0" applyNumberFormat="1" applyFont="1" applyAlignment="1">
      <alignment/>
    </xf>
    <xf numFmtId="14" fontId="91" fillId="0" borderId="22" xfId="0" applyNumberFormat="1" applyFont="1" applyBorder="1" applyAlignment="1">
      <alignment horizontal="left"/>
    </xf>
    <xf numFmtId="3" fontId="91" fillId="0" borderId="22" xfId="0" applyNumberFormat="1" applyFont="1" applyBorder="1" applyAlignment="1">
      <alignment/>
    </xf>
    <xf numFmtId="0" fontId="24" fillId="55" borderId="23" xfId="352" applyFont="1" applyFill="1" applyBorder="1" applyAlignment="1">
      <alignment horizontal="right"/>
      <protection/>
    </xf>
    <xf numFmtId="0" fontId="24" fillId="55" borderId="24" xfId="352" applyFont="1" applyFill="1" applyBorder="1" applyAlignment="1">
      <alignment horizontal="right"/>
      <protection/>
    </xf>
    <xf numFmtId="181" fontId="2" fillId="55" borderId="25" xfId="352" applyNumberFormat="1" applyFill="1" applyBorder="1">
      <alignment/>
      <protection/>
    </xf>
    <xf numFmtId="181" fontId="2" fillId="55" borderId="22" xfId="352" applyNumberFormat="1" applyFill="1" applyBorder="1">
      <alignment/>
      <protection/>
    </xf>
    <xf numFmtId="181" fontId="2" fillId="55" borderId="26" xfId="352" applyNumberFormat="1" applyFill="1" applyBorder="1">
      <alignment/>
      <protection/>
    </xf>
    <xf numFmtId="0" fontId="2" fillId="55" borderId="0" xfId="352" applyFont="1" applyFill="1">
      <alignment/>
      <protection/>
    </xf>
    <xf numFmtId="17" fontId="2" fillId="55" borderId="0" xfId="352" applyNumberFormat="1" applyFill="1">
      <alignment/>
      <protection/>
    </xf>
    <xf numFmtId="0" fontId="87" fillId="0" borderId="27" xfId="0" applyFont="1" applyBorder="1" applyAlignment="1">
      <alignment horizontal="center" wrapText="1"/>
    </xf>
    <xf numFmtId="0" fontId="24" fillId="55" borderId="0" xfId="362" applyFont="1" applyFill="1" applyBorder="1" applyAlignment="1" applyProtection="1">
      <alignment horizontal="center" vertical="center"/>
      <protection/>
    </xf>
    <xf numFmtId="0" fontId="24" fillId="55" borderId="27" xfId="362" applyFont="1" applyFill="1" applyBorder="1" applyAlignment="1" applyProtection="1">
      <alignment horizontal="center" vertical="center"/>
      <protection/>
    </xf>
    <xf numFmtId="0" fontId="24" fillId="55" borderId="27" xfId="362" applyFont="1" applyFill="1" applyBorder="1" applyAlignment="1" applyProtection="1">
      <alignment horizontal="left" vertical="center"/>
      <protection/>
    </xf>
    <xf numFmtId="0" fontId="91" fillId="56" borderId="0" xfId="0" applyFont="1" applyFill="1" applyAlignment="1">
      <alignment/>
    </xf>
    <xf numFmtId="0" fontId="24" fillId="55" borderId="27" xfId="362" applyFont="1" applyFill="1" applyBorder="1" applyAlignment="1" applyProtection="1">
      <alignment vertical="center"/>
      <protection/>
    </xf>
    <xf numFmtId="0" fontId="24" fillId="55" borderId="27"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0" fontId="87" fillId="0" borderId="0" xfId="348" applyFont="1" applyAlignment="1">
      <alignment horizontal="center"/>
      <protection/>
    </xf>
    <xf numFmtId="180" fontId="2" fillId="55" borderId="0" xfId="352" applyNumberFormat="1" applyFill="1" applyBorder="1">
      <alignment/>
      <protection/>
    </xf>
    <xf numFmtId="9" fontId="2" fillId="55" borderId="0" xfId="372" applyFont="1" applyFill="1" applyBorder="1" applyAlignment="1">
      <alignment/>
    </xf>
    <xf numFmtId="0" fontId="2" fillId="55" borderId="0" xfId="356" applyFont="1" applyFill="1" applyBorder="1" applyAlignment="1">
      <alignment horizontal="center"/>
      <protection/>
    </xf>
    <xf numFmtId="180" fontId="2" fillId="55" borderId="0" xfId="303" applyFont="1" applyFill="1" applyBorder="1" applyAlignment="1">
      <alignment horizontal="center" vertical="center"/>
    </xf>
    <xf numFmtId="0" fontId="2" fillId="55" borderId="19" xfId="356" applyFont="1" applyFill="1" applyBorder="1" applyAlignment="1">
      <alignment horizontal="center"/>
      <protection/>
    </xf>
    <xf numFmtId="3" fontId="2" fillId="55" borderId="0" xfId="356" applyNumberFormat="1" applyFill="1" applyBorder="1">
      <alignment/>
      <protection/>
    </xf>
    <xf numFmtId="17" fontId="92" fillId="0" borderId="0" xfId="348" applyNumberFormat="1" applyFont="1" applyAlignment="1">
      <alignment vertical="center"/>
      <protection/>
    </xf>
    <xf numFmtId="191" fontId="2" fillId="55" borderId="0" xfId="352" applyNumberFormat="1" applyFill="1">
      <alignment/>
      <protection/>
    </xf>
    <xf numFmtId="188" fontId="2" fillId="55" borderId="0" xfId="352" applyNumberFormat="1" applyFill="1">
      <alignment/>
      <protection/>
    </xf>
    <xf numFmtId="183" fontId="2" fillId="55" borderId="0" xfId="372" applyNumberFormat="1" applyFont="1" applyFill="1" applyBorder="1" applyAlignment="1">
      <alignment/>
    </xf>
    <xf numFmtId="3" fontId="2" fillId="55" borderId="22" xfId="352" applyNumberFormat="1" applyFill="1" applyBorder="1">
      <alignment/>
      <protection/>
    </xf>
    <xf numFmtId="187" fontId="2" fillId="55" borderId="0" xfId="352" applyNumberFormat="1" applyFont="1" applyFill="1">
      <alignment/>
      <protection/>
    </xf>
    <xf numFmtId="192" fontId="2" fillId="55" borderId="0" xfId="352" applyNumberFormat="1" applyFill="1">
      <alignment/>
      <protection/>
    </xf>
    <xf numFmtId="3" fontId="2" fillId="55" borderId="0" xfId="352" applyNumberFormat="1" applyFill="1">
      <alignment/>
      <protection/>
    </xf>
    <xf numFmtId="9" fontId="2" fillId="55" borderId="0" xfId="372" applyFont="1" applyFill="1" applyAlignment="1">
      <alignment/>
    </xf>
    <xf numFmtId="180" fontId="2" fillId="55" borderId="19" xfId="303" applyFont="1" applyFill="1" applyBorder="1" applyAlignment="1">
      <alignment horizontal="center" vertical="center"/>
    </xf>
    <xf numFmtId="185" fontId="2" fillId="55" borderId="0" xfId="352" applyNumberFormat="1" applyFill="1">
      <alignment/>
      <protection/>
    </xf>
    <xf numFmtId="0" fontId="27" fillId="55" borderId="0" xfId="352" applyFont="1" applyFill="1" applyBorder="1">
      <alignment/>
      <protection/>
    </xf>
    <xf numFmtId="186" fontId="2" fillId="55" borderId="0" xfId="303" applyNumberFormat="1" applyFont="1" applyFill="1" applyBorder="1" applyAlignment="1">
      <alignment horizontal="center" vertical="center"/>
    </xf>
    <xf numFmtId="186" fontId="2" fillId="0" borderId="19" xfId="303" applyNumberFormat="1" applyFont="1" applyFill="1" applyBorder="1" applyAlignment="1">
      <alignment horizontal="center" vertical="center"/>
    </xf>
    <xf numFmtId="0" fontId="27" fillId="55" borderId="0" xfId="352" applyFont="1" applyFill="1" applyBorder="1" applyAlignment="1">
      <alignment/>
      <protection/>
    </xf>
    <xf numFmtId="0" fontId="27" fillId="55" borderId="0" xfId="352" applyNumberFormat="1" applyFont="1" applyFill="1" applyBorder="1" applyAlignment="1">
      <alignment/>
      <protection/>
    </xf>
    <xf numFmtId="0" fontId="87" fillId="0" borderId="27" xfId="0" applyFont="1" applyBorder="1" applyAlignment="1">
      <alignment vertical="center"/>
    </xf>
    <xf numFmtId="0" fontId="87" fillId="0" borderId="27" xfId="0" applyFont="1" applyBorder="1" applyAlignment="1">
      <alignment horizontal="center" vertical="center"/>
    </xf>
    <xf numFmtId="3" fontId="87" fillId="0" borderId="28" xfId="0" applyNumberFormat="1" applyFont="1" applyBorder="1" applyAlignment="1" quotePrefix="1">
      <alignment horizontal="center" vertical="center" wrapText="1"/>
    </xf>
    <xf numFmtId="182" fontId="87" fillId="0" borderId="29" xfId="0" applyNumberFormat="1" applyFont="1" applyBorder="1" applyAlignment="1">
      <alignment horizontal="center" vertical="center" wrapText="1"/>
    </xf>
    <xf numFmtId="182" fontId="87" fillId="0" borderId="30" xfId="0" applyNumberFormat="1" applyFont="1" applyBorder="1" applyAlignment="1">
      <alignment horizontal="center" vertical="center" wrapText="1"/>
    </xf>
    <xf numFmtId="0" fontId="91" fillId="0" borderId="0" xfId="0" applyFont="1" applyAlignment="1">
      <alignment/>
    </xf>
    <xf numFmtId="200" fontId="91" fillId="0" borderId="0" xfId="0" applyNumberFormat="1" applyFont="1" applyAlignment="1">
      <alignment/>
    </xf>
    <xf numFmtId="0" fontId="87" fillId="57" borderId="27" xfId="0" applyFont="1" applyFill="1" applyBorder="1" applyAlignment="1">
      <alignment horizontal="center" wrapText="1"/>
    </xf>
    <xf numFmtId="3" fontId="91" fillId="0" borderId="0" xfId="0" applyNumberFormat="1" applyFont="1" applyAlignment="1">
      <alignment horizontal="center"/>
    </xf>
    <xf numFmtId="3" fontId="91" fillId="0" borderId="22" xfId="0" applyNumberFormat="1" applyFont="1" applyBorder="1" applyAlignment="1">
      <alignment horizontal="center"/>
    </xf>
    <xf numFmtId="0" fontId="91" fillId="0" borderId="0" xfId="0" applyFont="1" applyAlignment="1">
      <alignment horizontal="center"/>
    </xf>
    <xf numFmtId="0" fontId="87" fillId="57" borderId="22" xfId="0" applyFont="1" applyFill="1" applyBorder="1" applyAlignment="1">
      <alignment horizontal="center" wrapText="1"/>
    </xf>
    <xf numFmtId="3" fontId="91" fillId="55" borderId="22" xfId="0" applyNumberFormat="1" applyFont="1" applyFill="1" applyBorder="1" applyAlignment="1">
      <alignment/>
    </xf>
    <xf numFmtId="0" fontId="87" fillId="57" borderId="31" xfId="0" applyFont="1" applyFill="1" applyBorder="1" applyAlignment="1">
      <alignment horizontal="center" wrapText="1"/>
    </xf>
    <xf numFmtId="0" fontId="87" fillId="57" borderId="26" xfId="0" applyFont="1" applyFill="1" applyBorder="1" applyAlignment="1">
      <alignment horizontal="center" wrapText="1"/>
    </xf>
    <xf numFmtId="3" fontId="91" fillId="55" borderId="32" xfId="0" applyNumberFormat="1" applyFont="1" applyFill="1" applyBorder="1" applyAlignment="1">
      <alignment/>
    </xf>
    <xf numFmtId="3" fontId="91" fillId="55" borderId="0" xfId="0" applyNumberFormat="1" applyFont="1" applyFill="1" applyBorder="1" applyAlignment="1">
      <alignment/>
    </xf>
    <xf numFmtId="3" fontId="91" fillId="55" borderId="25" xfId="0" applyNumberFormat="1" applyFont="1" applyFill="1" applyBorder="1" applyAlignment="1">
      <alignment/>
    </xf>
    <xf numFmtId="3" fontId="91" fillId="55" borderId="31" xfId="0" applyNumberFormat="1" applyFont="1" applyFill="1" applyBorder="1" applyAlignment="1">
      <alignment/>
    </xf>
    <xf numFmtId="3" fontId="91" fillId="55" borderId="26" xfId="0" applyNumberFormat="1" applyFont="1" applyFill="1" applyBorder="1" applyAlignment="1">
      <alignment/>
    </xf>
    <xf numFmtId="0" fontId="87" fillId="57" borderId="33" xfId="0" applyFont="1" applyFill="1" applyBorder="1" applyAlignment="1">
      <alignment/>
    </xf>
    <xf numFmtId="0" fontId="87" fillId="57" borderId="34" xfId="0" applyFont="1" applyFill="1" applyBorder="1" applyAlignment="1">
      <alignment/>
    </xf>
    <xf numFmtId="14" fontId="91" fillId="55" borderId="35" xfId="0" applyNumberFormat="1" applyFont="1" applyFill="1" applyBorder="1" applyAlignment="1">
      <alignment horizontal="left"/>
    </xf>
    <xf numFmtId="14" fontId="91" fillId="55" borderId="34" xfId="0" applyNumberFormat="1" applyFont="1" applyFill="1" applyBorder="1" applyAlignment="1">
      <alignment horizontal="left"/>
    </xf>
    <xf numFmtId="3" fontId="2" fillId="55" borderId="32" xfId="352" applyNumberFormat="1" applyFill="1" applyBorder="1">
      <alignment/>
      <protection/>
    </xf>
    <xf numFmtId="3" fontId="2" fillId="55" borderId="31" xfId="352" applyNumberFormat="1" applyFill="1" applyBorder="1">
      <alignment/>
      <protection/>
    </xf>
    <xf numFmtId="0" fontId="93" fillId="0" borderId="0" xfId="0" applyFont="1" applyAlignment="1">
      <alignment horizontal="center" vertical="center" readingOrder="1"/>
    </xf>
    <xf numFmtId="0" fontId="94" fillId="55" borderId="0" xfId="286" applyFont="1" applyFill="1" applyAlignment="1" applyProtection="1">
      <alignment/>
      <protection/>
    </xf>
    <xf numFmtId="0" fontId="94" fillId="55" borderId="0" xfId="286" applyFont="1" applyFill="1" applyBorder="1" applyAlignment="1" applyProtection="1">
      <alignment horizontal="right"/>
      <protection/>
    </xf>
    <xf numFmtId="0" fontId="94" fillId="55" borderId="0" xfId="286" applyFont="1" applyFill="1" applyBorder="1" applyAlignment="1" applyProtection="1" quotePrefix="1">
      <alignment horizontal="right"/>
      <protection/>
    </xf>
    <xf numFmtId="0" fontId="26" fillId="55" borderId="0" xfId="288" applyFont="1" applyFill="1" applyBorder="1" applyAlignment="1" applyProtection="1">
      <alignment horizontal="right"/>
      <protection/>
    </xf>
    <xf numFmtId="0" fontId="87" fillId="57" borderId="27" xfId="0" applyFont="1" applyFill="1" applyBorder="1" applyAlignment="1">
      <alignment vertical="center"/>
    </xf>
    <xf numFmtId="0" fontId="87" fillId="57" borderId="27" xfId="0" applyFont="1" applyFill="1" applyBorder="1" applyAlignment="1">
      <alignment horizontal="center" vertical="center" wrapText="1"/>
    </xf>
    <xf numFmtId="3" fontId="87" fillId="57" borderId="27" xfId="0" applyNumberFormat="1" applyFont="1" applyFill="1" applyBorder="1" applyAlignment="1">
      <alignment horizontal="center" vertical="center" wrapText="1"/>
    </xf>
    <xf numFmtId="3" fontId="2" fillId="55" borderId="28" xfId="352" applyNumberFormat="1" applyFill="1" applyBorder="1">
      <alignment/>
      <protection/>
    </xf>
    <xf numFmtId="0" fontId="91" fillId="0" borderId="36" xfId="0" applyFont="1" applyBorder="1" applyAlignment="1">
      <alignment/>
    </xf>
    <xf numFmtId="3" fontId="91" fillId="0" borderId="28" xfId="0" applyNumberFormat="1" applyFont="1" applyBorder="1" applyAlignment="1">
      <alignment/>
    </xf>
    <xf numFmtId="3" fontId="91" fillId="0" borderId="30" xfId="0" applyNumberFormat="1" applyFont="1" applyBorder="1" applyAlignment="1">
      <alignment/>
    </xf>
    <xf numFmtId="182" fontId="91" fillId="0" borderId="29" xfId="0" applyNumberFormat="1" applyFont="1" applyBorder="1" applyAlignment="1">
      <alignment horizontal="right"/>
    </xf>
    <xf numFmtId="3" fontId="91" fillId="0" borderId="37" xfId="0" applyNumberFormat="1" applyFont="1" applyBorder="1" applyAlignment="1">
      <alignment/>
    </xf>
    <xf numFmtId="182" fontId="91" fillId="0" borderId="38" xfId="0" applyNumberFormat="1" applyFont="1" applyBorder="1" applyAlignment="1">
      <alignment horizontal="right"/>
    </xf>
    <xf numFmtId="0" fontId="91" fillId="0" borderId="39" xfId="0" applyFont="1" applyBorder="1" applyAlignment="1">
      <alignment/>
    </xf>
    <xf numFmtId="3" fontId="91" fillId="0" borderId="32" xfId="0" applyNumberFormat="1" applyFont="1" applyBorder="1" applyAlignment="1">
      <alignment/>
    </xf>
    <xf numFmtId="3" fontId="91" fillId="0" borderId="0" xfId="0" applyNumberFormat="1" applyFont="1" applyBorder="1" applyAlignment="1">
      <alignment/>
    </xf>
    <xf numFmtId="182" fontId="91" fillId="0" borderId="25" xfId="0" applyNumberFormat="1" applyFont="1" applyBorder="1" applyAlignment="1">
      <alignment horizontal="right"/>
    </xf>
    <xf numFmtId="3" fontId="91" fillId="0" borderId="0" xfId="0" applyNumberFormat="1" applyFont="1" applyAlignment="1">
      <alignment/>
    </xf>
    <xf numFmtId="182" fontId="91" fillId="0" borderId="40" xfId="0" applyNumberFormat="1" applyFont="1" applyBorder="1" applyAlignment="1">
      <alignment horizontal="right"/>
    </xf>
    <xf numFmtId="0" fontId="87" fillId="0" borderId="36" xfId="0" applyFont="1" applyBorder="1" applyAlignment="1">
      <alignment/>
    </xf>
    <xf numFmtId="0" fontId="87" fillId="0" borderId="41" xfId="0" applyFont="1" applyBorder="1" applyAlignment="1">
      <alignment/>
    </xf>
    <xf numFmtId="3" fontId="87" fillId="0" borderId="41" xfId="0" applyNumberFormat="1" applyFont="1" applyBorder="1" applyAlignment="1">
      <alignment/>
    </xf>
    <xf numFmtId="3" fontId="87" fillId="0" borderId="37" xfId="0" applyNumberFormat="1" applyFont="1" applyBorder="1" applyAlignment="1">
      <alignment/>
    </xf>
    <xf numFmtId="182" fontId="87" fillId="0" borderId="42" xfId="0" applyNumberFormat="1" applyFont="1" applyBorder="1" applyAlignment="1">
      <alignment horizontal="right"/>
    </xf>
    <xf numFmtId="182" fontId="87" fillId="0" borderId="38" xfId="0" applyNumberFormat="1" applyFont="1" applyBorder="1" applyAlignment="1">
      <alignment horizontal="right"/>
    </xf>
    <xf numFmtId="3" fontId="91" fillId="0" borderId="41" xfId="0" applyNumberFormat="1" applyFont="1" applyBorder="1" applyAlignment="1">
      <alignment/>
    </xf>
    <xf numFmtId="182" fontId="91" fillId="0" borderId="42" xfId="0" applyNumberFormat="1" applyFont="1" applyBorder="1" applyAlignment="1">
      <alignment horizontal="right"/>
    </xf>
    <xf numFmtId="0" fontId="87" fillId="0" borderId="43" xfId="0" applyFont="1" applyBorder="1" applyAlignment="1">
      <alignment/>
    </xf>
    <xf numFmtId="0" fontId="87" fillId="0" borderId="44" xfId="0" applyFont="1" applyBorder="1" applyAlignment="1">
      <alignment/>
    </xf>
    <xf numFmtId="3" fontId="87" fillId="0" borderId="45" xfId="0" applyNumberFormat="1" applyFont="1" applyBorder="1" applyAlignment="1">
      <alignment/>
    </xf>
    <xf numFmtId="3" fontId="87" fillId="0" borderId="46" xfId="0" applyNumberFormat="1" applyFont="1" applyBorder="1" applyAlignment="1">
      <alignment/>
    </xf>
    <xf numFmtId="182" fontId="87" fillId="0" borderId="47" xfId="0" applyNumberFormat="1" applyFont="1" applyBorder="1" applyAlignment="1">
      <alignment horizontal="right"/>
    </xf>
    <xf numFmtId="3" fontId="87" fillId="0" borderId="48" xfId="0" applyNumberFormat="1" applyFont="1" applyBorder="1" applyAlignment="1">
      <alignment/>
    </xf>
    <xf numFmtId="182" fontId="87" fillId="0" borderId="49" xfId="0" applyNumberFormat="1" applyFont="1" applyBorder="1" applyAlignment="1">
      <alignment horizontal="right"/>
    </xf>
    <xf numFmtId="1" fontId="87" fillId="0" borderId="30" xfId="0" applyNumberFormat="1" applyFont="1" applyBorder="1" applyAlignment="1">
      <alignment horizontal="center" vertical="center" wrapText="1"/>
    </xf>
    <xf numFmtId="17" fontId="95" fillId="0" borderId="0" xfId="348" applyNumberFormat="1" applyFont="1" applyAlignment="1" quotePrefix="1">
      <alignment horizontal="right" vertical="center"/>
      <protection/>
    </xf>
    <xf numFmtId="0" fontId="95" fillId="0" borderId="0" xfId="348" applyFont="1" applyAlignment="1">
      <alignment horizontal="right" vertical="center"/>
      <protection/>
    </xf>
    <xf numFmtId="0" fontId="96" fillId="0" borderId="0" xfId="348" applyFont="1" applyAlignment="1">
      <alignment horizontal="right" vertical="top"/>
      <protection/>
    </xf>
    <xf numFmtId="0" fontId="91" fillId="0" borderId="0" xfId="348" applyFont="1" applyAlignment="1" quotePrefix="1">
      <alignment horizontal="center" wrapText="1"/>
      <protection/>
    </xf>
    <xf numFmtId="0" fontId="91" fillId="0" borderId="0" xfId="348" applyFont="1" applyAlignment="1">
      <alignment horizontal="center" wrapText="1"/>
      <protection/>
    </xf>
    <xf numFmtId="0" fontId="87" fillId="0" borderId="0" xfId="348" applyFont="1" applyAlignment="1">
      <alignment horizontal="center" vertical="center"/>
      <protection/>
    </xf>
    <xf numFmtId="0" fontId="91" fillId="0" borderId="0" xfId="348" applyFont="1" applyAlignment="1">
      <alignment horizontal="center"/>
      <protection/>
    </xf>
    <xf numFmtId="0" fontId="8" fillId="0" borderId="0" xfId="286" applyFont="1" applyAlignment="1">
      <alignment horizontal="center" vertical="center"/>
    </xf>
    <xf numFmtId="0" fontId="87"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3" fillId="55" borderId="20" xfId="352" applyFont="1" applyFill="1" applyBorder="1" applyAlignment="1">
      <alignment horizontal="left" vertical="center" wrapText="1"/>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97" fillId="0" borderId="30" xfId="0" applyFont="1" applyBorder="1" applyAlignment="1">
      <alignment horizontal="left" vertical="center" wrapText="1"/>
    </xf>
    <xf numFmtId="0" fontId="24" fillId="55" borderId="22" xfId="352" applyFont="1" applyFill="1" applyBorder="1" applyAlignment="1">
      <alignment horizontal="center"/>
      <protection/>
    </xf>
    <xf numFmtId="0" fontId="27" fillId="55" borderId="50" xfId="352" applyFont="1" applyFill="1" applyBorder="1" applyAlignment="1">
      <alignment wrapText="1"/>
      <protection/>
    </xf>
    <xf numFmtId="0" fontId="27" fillId="55" borderId="27" xfId="352" applyFont="1" applyFill="1" applyBorder="1" applyAlignment="1">
      <alignment wrapText="1"/>
      <protection/>
    </xf>
    <xf numFmtId="0" fontId="27" fillId="55" borderId="51" xfId="352" applyFont="1" applyFill="1" applyBorder="1" applyAlignment="1">
      <alignment wrapText="1"/>
      <protection/>
    </xf>
    <xf numFmtId="0" fontId="24" fillId="55" borderId="33" xfId="352" applyFont="1" applyFill="1" applyBorder="1" applyAlignment="1">
      <alignment horizontal="center" vertical="center"/>
      <protection/>
    </xf>
    <xf numFmtId="0" fontId="24" fillId="55" borderId="35" xfId="352" applyFont="1" applyFill="1" applyBorder="1" applyAlignment="1">
      <alignment horizontal="center" vertical="center"/>
      <protection/>
    </xf>
    <xf numFmtId="0" fontId="24" fillId="55" borderId="34"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28" xfId="352" applyFont="1" applyFill="1" applyBorder="1" applyAlignment="1">
      <alignment horizontal="center"/>
      <protection/>
    </xf>
    <xf numFmtId="0" fontId="24" fillId="55" borderId="30" xfId="352" applyFont="1" applyFill="1" applyBorder="1" applyAlignment="1">
      <alignment horizontal="center"/>
      <protection/>
    </xf>
    <xf numFmtId="0" fontId="24" fillId="55" borderId="29" xfId="352" applyFont="1" applyFill="1" applyBorder="1" applyAlignment="1">
      <alignment horizontal="center"/>
      <protection/>
    </xf>
    <xf numFmtId="0" fontId="24" fillId="55" borderId="32" xfId="352" applyFont="1" applyFill="1" applyBorder="1" applyAlignment="1">
      <alignment horizontal="center"/>
      <protection/>
    </xf>
    <xf numFmtId="0" fontId="24" fillId="55" borderId="25" xfId="352" applyFont="1" applyFill="1" applyBorder="1" applyAlignment="1">
      <alignment horizontal="center"/>
      <protection/>
    </xf>
    <xf numFmtId="0" fontId="24" fillId="55" borderId="31" xfId="352" applyFont="1" applyFill="1" applyBorder="1" applyAlignment="1">
      <alignment horizontal="center"/>
      <protection/>
    </xf>
    <xf numFmtId="0" fontId="24" fillId="55" borderId="26" xfId="352" applyFont="1" applyFill="1" applyBorder="1" applyAlignment="1">
      <alignment horizontal="center"/>
      <protection/>
    </xf>
    <xf numFmtId="0" fontId="87" fillId="57" borderId="28" xfId="0" applyFont="1" applyFill="1" applyBorder="1" applyAlignment="1">
      <alignment horizontal="center"/>
    </xf>
    <xf numFmtId="0" fontId="87" fillId="57" borderId="30" xfId="0" applyFont="1" applyFill="1" applyBorder="1" applyAlignment="1">
      <alignment horizontal="center"/>
    </xf>
    <xf numFmtId="0" fontId="87" fillId="57" borderId="29" xfId="0" applyFont="1" applyFill="1" applyBorder="1" applyAlignment="1">
      <alignment horizontal="center"/>
    </xf>
    <xf numFmtId="0" fontId="23" fillId="55" borderId="0" xfId="352" applyFont="1" applyFill="1" applyBorder="1" applyAlignment="1">
      <alignment horizontal="justify" wrapText="1"/>
      <protection/>
    </xf>
    <xf numFmtId="0" fontId="24" fillId="55" borderId="0" xfId="356" applyFont="1" applyFill="1" applyBorder="1" applyAlignment="1">
      <alignment horizontal="center"/>
      <protection/>
    </xf>
    <xf numFmtId="0" fontId="24" fillId="55" borderId="20" xfId="356" applyFont="1" applyFill="1" applyBorder="1" applyAlignment="1">
      <alignment horizontal="left" vertical="center" wrapText="1"/>
      <protection/>
    </xf>
    <xf numFmtId="0" fontId="24" fillId="55" borderId="19" xfId="356" applyFont="1" applyFill="1" applyBorder="1" applyAlignment="1">
      <alignment horizontal="left" vertical="center" wrapText="1"/>
      <protection/>
    </xf>
    <xf numFmtId="0" fontId="24" fillId="55" borderId="20" xfId="356" applyFont="1" applyFill="1" applyBorder="1" applyAlignment="1">
      <alignment horizontal="center" vertical="center" wrapText="1"/>
      <protection/>
    </xf>
    <xf numFmtId="0" fontId="24" fillId="55" borderId="19" xfId="356" applyFont="1" applyFill="1" applyBorder="1" applyAlignment="1">
      <alignment horizontal="center" vertical="center"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5"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87" fillId="0" borderId="50" xfId="0" applyFont="1" applyBorder="1" applyAlignment="1">
      <alignment horizontal="center"/>
    </xf>
    <xf numFmtId="0" fontId="87" fillId="0" borderId="27" xfId="0" applyFont="1" applyBorder="1" applyAlignment="1">
      <alignment horizontal="center"/>
    </xf>
    <xf numFmtId="0" fontId="87" fillId="0" borderId="51" xfId="0" applyFont="1" applyBorder="1" applyAlignment="1">
      <alignment horizontal="center"/>
    </xf>
    <xf numFmtId="0" fontId="98" fillId="0" borderId="31" xfId="0" applyFont="1" applyBorder="1" applyAlignment="1">
      <alignment horizontal="left"/>
    </xf>
    <xf numFmtId="0" fontId="98" fillId="0" borderId="22" xfId="0" applyFont="1" applyBorder="1" applyAlignment="1">
      <alignment horizontal="left"/>
    </xf>
    <xf numFmtId="0" fontId="98" fillId="0" borderId="26" xfId="0" applyFont="1" applyBorder="1" applyAlignment="1">
      <alignment horizontal="left"/>
    </xf>
    <xf numFmtId="0" fontId="87" fillId="0" borderId="57" xfId="0" applyFont="1" applyBorder="1" applyAlignment="1">
      <alignment horizontal="left" vertical="center"/>
    </xf>
    <xf numFmtId="0" fontId="87" fillId="0" borderId="58" xfId="0" applyFont="1" applyBorder="1" applyAlignment="1">
      <alignment horizontal="left" vertical="center"/>
    </xf>
    <xf numFmtId="0" fontId="87" fillId="0" borderId="33" xfId="0" applyFont="1" applyBorder="1" applyAlignment="1">
      <alignment horizontal="left" vertical="center"/>
    </xf>
    <xf numFmtId="0" fontId="87" fillId="0" borderId="59" xfId="0" applyFont="1" applyBorder="1" applyAlignment="1">
      <alignment horizontal="left" vertical="center"/>
    </xf>
    <xf numFmtId="0" fontId="87" fillId="0" borderId="60" xfId="0" applyFont="1" applyBorder="1" applyAlignment="1">
      <alignment horizontal="center"/>
    </xf>
    <xf numFmtId="0" fontId="91" fillId="0" borderId="61" xfId="0" applyFont="1" applyBorder="1" applyAlignment="1">
      <alignment horizontal="left" vertical="center" wrapText="1"/>
    </xf>
    <xf numFmtId="0" fontId="91" fillId="0" borderId="62" xfId="0" applyFont="1" applyBorder="1" applyAlignment="1">
      <alignment horizontal="left" vertical="center" wrapText="1"/>
    </xf>
    <xf numFmtId="0" fontId="91" fillId="0" borderId="63" xfId="0" applyFont="1" applyBorder="1" applyAlignment="1">
      <alignment horizontal="left" vertical="center" wrapText="1"/>
    </xf>
    <xf numFmtId="0" fontId="87" fillId="0" borderId="28" xfId="0" applyFont="1" applyBorder="1" applyAlignment="1">
      <alignment horizontal="left" vertical="center"/>
    </xf>
    <xf numFmtId="0" fontId="87" fillId="0" borderId="31" xfId="0" applyFont="1" applyBorder="1" applyAlignment="1">
      <alignment horizontal="left" vertical="center"/>
    </xf>
    <xf numFmtId="0" fontId="87" fillId="0" borderId="34" xfId="0" applyFont="1" applyBorder="1" applyAlignment="1">
      <alignment horizontal="left" vertical="center"/>
    </xf>
    <xf numFmtId="0" fontId="91" fillId="0" borderId="64" xfId="0" applyFont="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
</a:t>
            </a:r>
            <a:r>
              <a:rPr lang="en-US" cap="none" sz="900" b="1" i="0" u="none" baseline="0">
                <a:solidFill>
                  <a:srgbClr val="000000"/>
                </a:solidFill>
              </a:rPr>
              <a:t>Precio promedio mensual de papa en los mercados mayoristas</a:t>
            </a:r>
          </a:p>
        </c:rich>
      </c:tx>
      <c:layout>
        <c:manualLayout>
          <c:xMode val="factor"/>
          <c:yMode val="factor"/>
          <c:x val="-0.0205"/>
          <c:y val="-0.011"/>
        </c:manualLayout>
      </c:layout>
      <c:spPr>
        <a:noFill/>
        <a:ln w="3175">
          <a:noFill/>
        </a:ln>
      </c:spPr>
    </c:title>
    <c:plotArea>
      <c:layout>
        <c:manualLayout>
          <c:xMode val="edge"/>
          <c:yMode val="edge"/>
          <c:x val="0.0415"/>
          <c:y val="0.10575"/>
          <c:w val="0.82375"/>
          <c:h val="0.90925"/>
        </c:manualLayout>
      </c:layout>
      <c:lineChart>
        <c:grouping val="standard"/>
        <c:varyColors val="0"/>
        <c:ser>
          <c:idx val="0"/>
          <c:order val="0"/>
          <c:tx>
            <c:strRef>
              <c:f>'precio mayorista'!$B$6</c:f>
              <c:strCache>
                <c:ptCount val="1"/>
                <c:pt idx="0">
                  <c:v>2011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2013</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55362999"/>
        <c:axId val="28504944"/>
      </c:lineChart>
      <c:catAx>
        <c:axId val="55362999"/>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28504944"/>
        <c:crosses val="autoZero"/>
        <c:auto val="1"/>
        <c:lblOffset val="100"/>
        <c:tickLblSkip val="1"/>
        <c:noMultiLvlLbl val="0"/>
      </c:catAx>
      <c:valAx>
        <c:axId val="28504944"/>
        <c:scaling>
          <c:orientation val="minMax"/>
        </c:scaling>
        <c:axPos val="l"/>
        <c:title>
          <c:tx>
            <c:rich>
              <a:bodyPr vert="horz" rot="-5400000" anchor="ctr"/>
              <a:lstStyle/>
              <a:p>
                <a:pPr algn="ctr">
                  <a:defRPr/>
                </a:pPr>
                <a:r>
                  <a:rPr lang="en-US" cap="none" sz="900" b="0" i="0" u="none" baseline="0">
                    <a:solidFill>
                      <a:srgbClr val="000000"/>
                    </a:solidFill>
                  </a:rPr>
                  <a:t>$ / saco 50 kilos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362999"/>
        <c:crossesAt val="1"/>
        <c:crossBetween val="between"/>
        <c:dispUnits/>
      </c:valAx>
      <c:spPr>
        <a:solidFill>
          <a:srgbClr val="FFFFFF"/>
        </a:solidFill>
        <a:ln w="3175">
          <a:noFill/>
        </a:ln>
      </c:spPr>
    </c:plotArea>
    <c:legend>
      <c:legendPos val="r"/>
      <c:layout>
        <c:manualLayout>
          <c:xMode val="edge"/>
          <c:yMode val="edge"/>
          <c:x val="0.88825"/>
          <c:y val="0.4625"/>
          <c:w val="0.10525"/>
          <c:h val="0.174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3
</a:t>
            </a:r>
            <a:r>
              <a:rPr lang="en-US" cap="none" sz="900" b="1" i="0" u="none" baseline="0">
                <a:solidFill>
                  <a:srgbClr val="000000"/>
                </a:solidFill>
              </a:rPr>
              <a:t>Precio diario de papa en los mercados mayoristas según mercado
</a:t>
            </a:r>
            <a:r>
              <a:rPr lang="en-US" cap="none" sz="900" b="1" i="0" u="none" baseline="0">
                <a:solidFill>
                  <a:srgbClr val="000000"/>
                </a:solidFill>
              </a:rPr>
              <a:t>desde el 30 de octubre al 17 de diciembre de 2013 (en $/ 50 kilos sin IVA)</a:t>
            </a:r>
          </a:p>
        </c:rich>
      </c:tx>
      <c:layout>
        <c:manualLayout>
          <c:xMode val="factor"/>
          <c:yMode val="factor"/>
          <c:x val="-0.00175"/>
          <c:y val="-0.01225"/>
        </c:manualLayout>
      </c:layout>
      <c:spPr>
        <a:noFill/>
        <a:ln w="3175">
          <a:noFill/>
        </a:ln>
      </c:spPr>
    </c:title>
    <c:plotArea>
      <c:layout>
        <c:manualLayout>
          <c:xMode val="edge"/>
          <c:yMode val="edge"/>
          <c:x val="-0.0095"/>
          <c:y val="0.15575"/>
          <c:w val="0.743"/>
          <c:h val="0.75875"/>
        </c:manualLayout>
      </c:layout>
      <c:lineChart>
        <c:grouping val="standard"/>
        <c:varyColors val="0"/>
        <c:ser>
          <c:idx val="0"/>
          <c:order val="0"/>
          <c:tx>
            <c:strRef>
              <c:f>'precio mayorista3'!$B$4</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mayorista3'!$A$5:$A$38</c:f>
              <c:strCache/>
            </c:strRef>
          </c:cat>
          <c:val>
            <c:numRef>
              <c:f>'precio mayorista3'!$B$5:$B$38</c:f>
              <c:numCache/>
            </c:numRef>
          </c:val>
          <c:smooth val="0"/>
        </c:ser>
        <c:ser>
          <c:idx val="1"/>
          <c:order val="1"/>
          <c:tx>
            <c:strRef>
              <c:f>'precio mayorista3'!$C$4</c:f>
              <c:strCache>
                <c:ptCount val="1"/>
                <c:pt idx="0">
                  <c:v>Macro Feria Regional de Talca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mayorista3'!$A$5:$A$38</c:f>
              <c:strCache/>
            </c:strRef>
          </c:cat>
          <c:val>
            <c:numRef>
              <c:f>'precio mayorista3'!$C$5:$C$38</c:f>
              <c:numCache/>
            </c:numRef>
          </c:val>
          <c:smooth val="0"/>
        </c:ser>
        <c:ser>
          <c:idx val="2"/>
          <c:order val="2"/>
          <c:tx>
            <c:strRef>
              <c:f>'precio mayorista3'!$D$4</c:f>
              <c:strCache>
                <c:ptCount val="1"/>
                <c:pt idx="0">
                  <c:v>Vega Monumental Concepción</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 mayorista3'!$A$5:$A$38</c:f>
              <c:strCache/>
            </c:strRef>
          </c:cat>
          <c:val>
            <c:numRef>
              <c:f>'precio mayorista3'!$D$5:$D$38</c:f>
              <c:numCache/>
            </c:numRef>
          </c:val>
          <c:smooth val="0"/>
        </c:ser>
        <c:ser>
          <c:idx val="3"/>
          <c:order val="3"/>
          <c:tx>
            <c:strRef>
              <c:f>'precio mayorista3'!$E$4</c:f>
              <c:strCache>
                <c:ptCount val="1"/>
                <c:pt idx="0">
                  <c:v>Vega Central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666699"/>
              </a:solidFill>
              <a:ln>
                <a:solidFill>
                  <a:srgbClr val="666699"/>
                </a:solidFill>
              </a:ln>
            </c:spPr>
          </c:marker>
          <c:cat>
            <c:strRef>
              <c:f>'precio mayorista3'!$A$5:$A$38</c:f>
              <c:strCache/>
            </c:strRef>
          </c:cat>
          <c:val>
            <c:numRef>
              <c:f>'precio mayorista3'!$E$5:$E$38</c:f>
              <c:numCache/>
            </c:numRef>
          </c:val>
          <c:smooth val="0"/>
        </c:ser>
        <c:marker val="1"/>
        <c:axId val="55217905"/>
        <c:axId val="27199098"/>
      </c:lineChart>
      <c:dateAx>
        <c:axId val="55217905"/>
        <c:scaling>
          <c:orientation val="minMax"/>
        </c:scaling>
        <c:axPos val="b"/>
        <c:delete val="0"/>
        <c:numFmt formatCode="m/d/yyyy"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7199098"/>
        <c:crosses val="autoZero"/>
        <c:auto val="0"/>
        <c:baseTimeUnit val="days"/>
        <c:majorUnit val="7"/>
        <c:majorTimeUnit val="days"/>
        <c:minorUnit val="1"/>
        <c:minorTimeUnit val="days"/>
        <c:noMultiLvlLbl val="0"/>
      </c:dateAx>
      <c:valAx>
        <c:axId val="27199098"/>
        <c:scaling>
          <c:orientation val="minMax"/>
          <c:min val="50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5217905"/>
        <c:crossesAt val="1"/>
        <c:crossBetween val="between"/>
        <c:dispUnits/>
      </c:valAx>
      <c:spPr>
        <a:solidFill>
          <a:srgbClr val="FFFFFF"/>
        </a:solidFill>
        <a:ln w="3175">
          <a:noFill/>
        </a:ln>
      </c:spPr>
    </c:plotArea>
    <c:legend>
      <c:legendPos val="r"/>
      <c:layout>
        <c:manualLayout>
          <c:xMode val="edge"/>
          <c:yMode val="edge"/>
          <c:x val="0.75225"/>
          <c:y val="0.211"/>
          <c:w val="0.2375"/>
          <c:h val="0.73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4
</a:t>
            </a:r>
            <a:r>
              <a:rPr lang="en-US" cap="none" sz="900" b="1" i="0" u="none" baseline="0">
                <a:solidFill>
                  <a:srgbClr val="000000"/>
                </a:solidFill>
              </a:rPr>
              <a:t>Precios mensuales de papa en supermercados y ferias libres de Santiago</a:t>
            </a:r>
          </a:p>
        </c:rich>
      </c:tx>
      <c:layout>
        <c:manualLayout>
          <c:xMode val="factor"/>
          <c:yMode val="factor"/>
          <c:x val="-0.00325"/>
          <c:y val="-0.01075"/>
        </c:manualLayout>
      </c:layout>
      <c:spPr>
        <a:noFill/>
        <a:ln w="3175">
          <a:noFill/>
        </a:ln>
      </c:spPr>
    </c:title>
    <c:plotArea>
      <c:layout>
        <c:manualLayout>
          <c:xMode val="edge"/>
          <c:yMode val="edge"/>
          <c:x val="0.0425"/>
          <c:y val="0.10375"/>
          <c:w val="0.974"/>
          <c:h val="0.8715"/>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minorista'!$J$6:$J$18</c:f>
            </c:strRef>
          </c:cat>
          <c:val>
            <c:numRef>
              <c:f>'precio minorista'!$K$6:$K$18</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minorista'!$J$6:$J$18</c:f>
            </c:strRef>
          </c:cat>
          <c:val>
            <c:numRef>
              <c:f>'precio minorista'!$L$6:$L$18</c:f>
            </c:numRef>
          </c:val>
          <c:smooth val="0"/>
        </c:ser>
        <c:marker val="1"/>
        <c:axId val="43465291"/>
        <c:axId val="55643300"/>
      </c:lineChart>
      <c:dateAx>
        <c:axId val="43465291"/>
        <c:scaling>
          <c:orientation val="minMax"/>
        </c:scaling>
        <c:axPos val="b"/>
        <c:delete val="0"/>
        <c:numFmt formatCode="mmm-yy" sourceLinked="0"/>
        <c:majorTickMark val="none"/>
        <c:minorTickMark val="none"/>
        <c:tickLblPos val="nextTo"/>
        <c:spPr>
          <a:ln w="3175">
            <a:solidFill>
              <a:srgbClr val="808080"/>
            </a:solidFill>
          </a:ln>
        </c:spPr>
        <c:crossAx val="55643300"/>
        <c:crosses val="autoZero"/>
        <c:auto val="0"/>
        <c:baseTimeUnit val="months"/>
        <c:majorUnit val="1"/>
        <c:majorTimeUnit val="months"/>
        <c:minorUnit val="1"/>
        <c:minorTimeUnit val="months"/>
        <c:noMultiLvlLbl val="0"/>
      </c:dateAx>
      <c:valAx>
        <c:axId val="55643300"/>
        <c:scaling>
          <c:orientation val="minMax"/>
        </c:scaling>
        <c:axPos val="l"/>
        <c:title>
          <c:tx>
            <c:rich>
              <a:bodyPr vert="horz" rot="-5400000" anchor="ctr"/>
              <a:lstStyle/>
              <a:p>
                <a:pPr algn="ctr">
                  <a:defRPr/>
                </a:pPr>
                <a:r>
                  <a:rPr lang="en-US" cap="none" sz="900" b="0" i="0" u="none" baseline="0">
                    <a:solidFill>
                      <a:srgbClr val="000000"/>
                    </a:solidFill>
                  </a:rPr>
                  <a:t>$ / kilo con IVA</a:t>
                </a:r>
              </a:p>
            </c:rich>
          </c:tx>
          <c:layout>
            <c:manualLayout>
              <c:xMode val="factor"/>
              <c:yMode val="factor"/>
              <c:x val="-0.0112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3465291"/>
        <c:crossesAt val="1"/>
        <c:crossBetween val="between"/>
        <c:dispUnits/>
      </c:valAx>
      <c:spPr>
        <a:solidFill>
          <a:srgbClr val="FFFFFF"/>
        </a:solidFill>
        <a:ln w="3175">
          <a:noFill/>
        </a:ln>
      </c:spPr>
    </c:plotArea>
    <c:legend>
      <c:legendPos val="b"/>
      <c:layout>
        <c:manualLayout>
          <c:xMode val="edge"/>
          <c:yMode val="edge"/>
          <c:x val="0.291"/>
          <c:y val="0.92925"/>
          <c:w val="0.4115"/>
          <c:h val="0.0542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5
</a:t>
            </a:r>
            <a:r>
              <a:rPr lang="en-US" cap="none" sz="900" b="1" i="0" u="none" baseline="0">
                <a:solidFill>
                  <a:srgbClr val="000000"/>
                </a:solidFill>
              </a:rPr>
              <a:t>Precio semanal a consumidor de papa en supermercados según región
</a:t>
            </a:r>
            <a:r>
              <a:rPr lang="en-US" cap="none" sz="900" b="1" i="0" u="none" baseline="0">
                <a:solidFill>
                  <a:srgbClr val="000000"/>
                </a:solidFill>
              </a:rPr>
              <a:t>desde la semana del 29 de julio al 9 de diciembre de 2013 ($/ kilo sin IVA)</a:t>
            </a:r>
          </a:p>
        </c:rich>
      </c:tx>
      <c:layout>
        <c:manualLayout>
          <c:xMode val="factor"/>
          <c:yMode val="factor"/>
          <c:x val="-0.00175"/>
          <c:y val="-0.01075"/>
        </c:manualLayout>
      </c:layout>
      <c:spPr>
        <a:noFill/>
        <a:ln w="3175">
          <a:noFill/>
        </a:ln>
      </c:spPr>
    </c:title>
    <c:plotArea>
      <c:layout>
        <c:manualLayout>
          <c:xMode val="edge"/>
          <c:yMode val="edge"/>
          <c:x val="0.00475"/>
          <c:y val="0.192"/>
          <c:w val="0.88525"/>
          <c:h val="0.743"/>
        </c:manualLayout>
      </c:layout>
      <c:lineChart>
        <c:grouping val="standard"/>
        <c:varyColors val="0"/>
        <c:ser>
          <c:idx val="0"/>
          <c:order val="0"/>
          <c:tx>
            <c:strRef>
              <c:f>'precio minorista regiones'!$B$5</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regiones'!$A$6:$A$26</c:f>
              <c:strCache/>
            </c:strRef>
          </c:cat>
          <c:val>
            <c:numRef>
              <c:f>'precio minorista regiones'!$B$6:$B$26</c:f>
              <c:numCache/>
            </c:numRef>
          </c:val>
          <c:smooth val="0"/>
        </c:ser>
        <c:ser>
          <c:idx val="1"/>
          <c:order val="1"/>
          <c:tx>
            <c:strRef>
              <c:f>'precio minorista regiones'!$C$5</c:f>
              <c:strCache>
                <c:ptCount val="1"/>
                <c:pt idx="0">
                  <c:v>Maule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regiones'!$A$6:$A$26</c:f>
              <c:strCache/>
            </c:strRef>
          </c:cat>
          <c:val>
            <c:numRef>
              <c:f>'precio minorista regiones'!$C$6:$C$26</c:f>
              <c:numCache/>
            </c:numRef>
          </c:val>
          <c:smooth val="0"/>
        </c:ser>
        <c:ser>
          <c:idx val="2"/>
          <c:order val="2"/>
          <c:tx>
            <c:strRef>
              <c:f>'precio minorista regiones'!$D$5</c:f>
              <c:strCache>
                <c:ptCount val="1"/>
                <c:pt idx="0">
                  <c:v>Bío Bío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 minorista regiones'!$A$6:$A$26</c:f>
              <c:strCache/>
            </c:strRef>
          </c:cat>
          <c:val>
            <c:numRef>
              <c:f>'precio minorista regiones'!$D$6:$D$26</c:f>
              <c:numCache/>
            </c:numRef>
          </c:val>
          <c:smooth val="0"/>
        </c:ser>
        <c:marker val="1"/>
        <c:axId val="31027653"/>
        <c:axId val="10813422"/>
      </c:lineChart>
      <c:dateAx>
        <c:axId val="31027653"/>
        <c:scaling>
          <c:orientation val="minMax"/>
        </c:scaling>
        <c:axPos val="b"/>
        <c:delete val="0"/>
        <c:numFmt formatCode="m/d/yyyy" sourceLinked="0"/>
        <c:majorTickMark val="none"/>
        <c:minorTickMark val="none"/>
        <c:tickLblPos val="nextTo"/>
        <c:spPr>
          <a:ln w="3175">
            <a:solidFill>
              <a:srgbClr val="808080"/>
            </a:solidFill>
          </a:ln>
        </c:spPr>
        <c:crossAx val="10813422"/>
        <c:crosses val="autoZero"/>
        <c:auto val="0"/>
        <c:baseTimeUnit val="days"/>
        <c:majorUnit val="1"/>
        <c:majorTimeUnit val="months"/>
        <c:minorUnit val="1"/>
        <c:minorTimeUnit val="months"/>
        <c:noMultiLvlLbl val="0"/>
      </c:dateAx>
      <c:valAx>
        <c:axId val="1081342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027653"/>
        <c:crossesAt val="1"/>
        <c:crossBetween val="between"/>
        <c:dispUnits/>
      </c:valAx>
      <c:spPr>
        <a:solidFill>
          <a:srgbClr val="FFFFFF"/>
        </a:solidFill>
        <a:ln w="3175">
          <a:noFill/>
        </a:ln>
      </c:spPr>
    </c:plotArea>
    <c:legend>
      <c:legendPos val="r"/>
      <c:layout>
        <c:manualLayout>
          <c:xMode val="edge"/>
          <c:yMode val="edge"/>
          <c:x val="0.83725"/>
          <c:y val="0.4695"/>
          <c:w val="0.1535"/>
          <c:h val="0.24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6
</a:t>
            </a:r>
            <a:r>
              <a:rPr lang="en-US" cap="none" sz="900" b="1" i="0" u="none" baseline="0">
                <a:solidFill>
                  <a:srgbClr val="000000"/>
                </a:solidFill>
              </a:rPr>
              <a:t>Precio semanal a consumidor de papa en ferias según región
</a:t>
            </a:r>
            <a:r>
              <a:rPr lang="en-US" cap="none" sz="900" b="1" i="0" u="none" baseline="0">
                <a:solidFill>
                  <a:srgbClr val="000000"/>
                </a:solidFill>
              </a:rPr>
              <a:t>desde el 8 de julio al 11 de noviembre de 2013 (en $/ kilo sin IVA)</a:t>
            </a:r>
          </a:p>
        </c:rich>
      </c:tx>
      <c:layout>
        <c:manualLayout>
          <c:xMode val="factor"/>
          <c:yMode val="factor"/>
          <c:x val="-0.00175"/>
          <c:y val="-0.01075"/>
        </c:manualLayout>
      </c:layout>
      <c:spPr>
        <a:noFill/>
        <a:ln w="3175">
          <a:noFill/>
        </a:ln>
      </c:spPr>
    </c:title>
    <c:plotArea>
      <c:layout>
        <c:manualLayout>
          <c:xMode val="edge"/>
          <c:yMode val="edge"/>
          <c:x val="-0.0055"/>
          <c:y val="0.192"/>
          <c:w val="0.90425"/>
          <c:h val="0.743"/>
        </c:manualLayout>
      </c:layout>
      <c:lineChart>
        <c:grouping val="standard"/>
        <c:varyColors val="0"/>
        <c:ser>
          <c:idx val="0"/>
          <c:order val="0"/>
          <c:tx>
            <c:strRef>
              <c:f>'precio minorista regiones'!$E$5</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regiones'!$A$6:$A$26</c:f>
              <c:strCache/>
            </c:strRef>
          </c:cat>
          <c:val>
            <c:numRef>
              <c:f>'precio minorista regiones'!$E$6:$E$26</c:f>
              <c:numCache/>
            </c:numRef>
          </c:val>
          <c:smooth val="0"/>
        </c:ser>
        <c:ser>
          <c:idx val="1"/>
          <c:order val="1"/>
          <c:tx>
            <c:strRef>
              <c:f>'precio minorista regiones'!$F$5</c:f>
              <c:strCache>
                <c:ptCount val="1"/>
                <c:pt idx="0">
                  <c:v>Maule</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regiones'!$A$6:$A$26</c:f>
              <c:strCache/>
            </c:strRef>
          </c:cat>
          <c:val>
            <c:numRef>
              <c:f>'precio minorista regiones'!$F$6:$F$26</c:f>
              <c:numCache/>
            </c:numRef>
          </c:val>
          <c:smooth val="0"/>
        </c:ser>
        <c:ser>
          <c:idx val="2"/>
          <c:order val="2"/>
          <c:tx>
            <c:strRef>
              <c:f>'precio minorista regiones'!$G$5</c:f>
              <c:strCache>
                <c:ptCount val="1"/>
                <c:pt idx="0">
                  <c:v>Bío Bío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 minorista regiones'!$A$6:$A$26</c:f>
              <c:strCache/>
            </c:strRef>
          </c:cat>
          <c:val>
            <c:numRef>
              <c:f>'precio minorista regiones'!$G$6:$G$26</c:f>
              <c:numCache/>
            </c:numRef>
          </c:val>
          <c:smooth val="0"/>
        </c:ser>
        <c:marker val="1"/>
        <c:axId val="30211935"/>
        <c:axId val="3471960"/>
      </c:lineChart>
      <c:dateAx>
        <c:axId val="30211935"/>
        <c:scaling>
          <c:orientation val="minMax"/>
        </c:scaling>
        <c:axPos val="b"/>
        <c:delete val="0"/>
        <c:numFmt formatCode="m/d/yyyy" sourceLinked="0"/>
        <c:majorTickMark val="none"/>
        <c:minorTickMark val="none"/>
        <c:tickLblPos val="nextTo"/>
        <c:spPr>
          <a:ln w="3175">
            <a:solidFill>
              <a:srgbClr val="808080"/>
            </a:solidFill>
          </a:ln>
        </c:spPr>
        <c:crossAx val="3471960"/>
        <c:crosses val="autoZero"/>
        <c:auto val="0"/>
        <c:baseTimeUnit val="days"/>
        <c:majorUnit val="1"/>
        <c:majorTimeUnit val="months"/>
        <c:minorUnit val="1"/>
        <c:minorTimeUnit val="months"/>
        <c:noMultiLvlLbl val="0"/>
      </c:dateAx>
      <c:valAx>
        <c:axId val="347196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0211935"/>
        <c:crossesAt val="1"/>
        <c:crossBetween val="between"/>
        <c:dispUnits/>
      </c:valAx>
      <c:spPr>
        <a:solidFill>
          <a:srgbClr val="FFFFFF"/>
        </a:solidFill>
        <a:ln w="3175">
          <a:noFill/>
        </a:ln>
      </c:spPr>
    </c:plotArea>
    <c:legend>
      <c:legendPos val="r"/>
      <c:layout>
        <c:manualLayout>
          <c:xMode val="edge"/>
          <c:yMode val="edge"/>
          <c:x val="0.83725"/>
          <c:y val="0.4695"/>
          <c:w val="0.1535"/>
          <c:h val="0.240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7
</a:t>
            </a:r>
            <a:r>
              <a:rPr lang="en-US" cap="none" sz="900" b="1" i="0" u="none" baseline="0">
                <a:solidFill>
                  <a:srgbClr val="000000"/>
                </a:solidFill>
              </a:rPr>
              <a:t>Evolución de la superficie y producción de papa</a:t>
            </a:r>
          </a:p>
        </c:rich>
      </c:tx>
      <c:layout>
        <c:manualLayout>
          <c:xMode val="factor"/>
          <c:yMode val="factor"/>
          <c:x val="-0.074"/>
          <c:y val="0.00275"/>
        </c:manualLayout>
      </c:layout>
      <c:spPr>
        <a:noFill/>
        <a:ln w="3175">
          <a:noFill/>
        </a:ln>
      </c:spPr>
    </c:title>
    <c:plotArea>
      <c:layout>
        <c:manualLayout>
          <c:xMode val="edge"/>
          <c:yMode val="edge"/>
          <c:x val="0.0315"/>
          <c:y val="0.126"/>
          <c:w val="0.90925"/>
          <c:h val="0.6872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C0504D"/>
              </a:solidFill>
              <a:ln w="25400">
                <a:solidFill>
                  <a:srgbClr val="993366"/>
                </a:solidFill>
              </a:ln>
            </c:spPr>
            <c:marker>
              <c:size val="7"/>
              <c:spPr>
                <a:solidFill>
                  <a:srgbClr val="993366"/>
                </a:solidFill>
                <a:ln>
                  <a:solidFill>
                    <a:srgbClr val="993366"/>
                  </a:solidFill>
                </a:ln>
              </c:spPr>
            </c:marker>
          </c:dPt>
          <c:dPt>
            <c:idx val="12"/>
            <c:spPr>
              <a:solidFill>
                <a:srgbClr val="C0504D"/>
              </a:solidFill>
              <a:ln w="25400">
                <a:solidFill>
                  <a:srgbClr val="993366"/>
                </a:solidFill>
              </a:ln>
            </c:spPr>
            <c:marker>
              <c:size val="7"/>
              <c:spPr>
                <a:solidFill>
                  <a:srgbClr val="993366"/>
                </a:solidFill>
                <a:ln>
                  <a:solidFill>
                    <a:srgbClr val="993366"/>
                  </a:solidFill>
                </a:ln>
              </c:spPr>
            </c:marker>
          </c:dPt>
          <c:cat>
            <c:strRef>
              <c:f>'sup, prod y rend'!$B$6:$B$18</c:f>
              <c:strCache/>
            </c:strRef>
          </c:cat>
          <c:val>
            <c:numRef>
              <c:f>'sup, prod y rend'!$C$6:$C$18</c:f>
              <c:numCache/>
            </c:numRef>
          </c:val>
          <c:smooth val="0"/>
        </c:ser>
        <c:marker val="1"/>
        <c:axId val="31247641"/>
        <c:axId val="12793314"/>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33CCCC"/>
              </a:solidFill>
              <a:ln>
                <a:solidFill>
                  <a:srgbClr val="666699"/>
                </a:solidFill>
              </a:ln>
            </c:spPr>
          </c:marker>
          <c:dPt>
            <c:idx val="11"/>
            <c:spPr>
              <a:solidFill>
                <a:srgbClr val="558ED5"/>
              </a:solidFill>
              <a:ln w="25400">
                <a:solidFill>
                  <a:srgbClr val="666699"/>
                </a:solidFill>
              </a:ln>
            </c:spPr>
            <c:marker>
              <c:size val="7"/>
              <c:spPr>
                <a:solidFill>
                  <a:srgbClr val="33CCCC"/>
                </a:solidFill>
                <a:ln>
                  <a:solidFill>
                    <a:srgbClr val="666699"/>
                  </a:solidFill>
                </a:ln>
              </c:spPr>
            </c:marker>
          </c:dPt>
          <c:dPt>
            <c:idx val="12"/>
            <c:spPr>
              <a:solidFill>
                <a:srgbClr val="558ED5"/>
              </a:solidFill>
              <a:ln w="25400">
                <a:solidFill>
                  <a:srgbClr val="666699"/>
                </a:solidFill>
              </a:ln>
            </c:spPr>
            <c:marker>
              <c:size val="7"/>
              <c:spPr>
                <a:solidFill>
                  <a:srgbClr val="33CCCC"/>
                </a:solidFill>
                <a:ln>
                  <a:solidFill>
                    <a:srgbClr val="666699"/>
                  </a:solidFill>
                </a:ln>
              </c:spPr>
            </c:marker>
          </c:dPt>
          <c:cat>
            <c:strRef>
              <c:f>'sup, prod y rend'!$B$6:$B$18</c:f>
              <c:strCache/>
            </c:strRef>
          </c:cat>
          <c:val>
            <c:numRef>
              <c:f>'sup, prod y rend'!$D$6:$D$18</c:f>
              <c:numCache/>
            </c:numRef>
          </c:val>
          <c:smooth val="0"/>
        </c:ser>
        <c:marker val="1"/>
        <c:axId val="48030963"/>
        <c:axId val="29625484"/>
      </c:lineChart>
      <c:catAx>
        <c:axId val="3124764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12793314"/>
        <c:crosses val="autoZero"/>
        <c:auto val="1"/>
        <c:lblOffset val="100"/>
        <c:tickLblSkip val="1"/>
        <c:noMultiLvlLbl val="0"/>
      </c:catAx>
      <c:valAx>
        <c:axId val="12793314"/>
        <c:scaling>
          <c:orientation val="minMax"/>
        </c:scaling>
        <c:axPos val="l"/>
        <c:title>
          <c:tx>
            <c:rich>
              <a:bodyPr vert="horz" rot="-5400000" anchor="ctr"/>
              <a:lstStyle/>
              <a:p>
                <a:pPr algn="ctr">
                  <a:defRPr/>
                </a:pPr>
                <a:r>
                  <a:rPr lang="en-US" cap="none" sz="900" b="0" i="0" u="none" baseline="0">
                    <a:solidFill>
                      <a:srgbClr val="000000"/>
                    </a:solidFill>
                  </a:rPr>
                  <a:t>Superficie (ha)</a:t>
                </a:r>
              </a:p>
            </c:rich>
          </c:tx>
          <c:layout>
            <c:manualLayout>
              <c:xMode val="factor"/>
              <c:yMode val="factor"/>
              <c:x val="-0.021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31247641"/>
        <c:crossesAt val="1"/>
        <c:crossBetween val="between"/>
        <c:dispUnits/>
      </c:valAx>
      <c:catAx>
        <c:axId val="48030963"/>
        <c:scaling>
          <c:orientation val="minMax"/>
        </c:scaling>
        <c:axPos val="b"/>
        <c:delete val="1"/>
        <c:majorTickMark val="out"/>
        <c:minorTickMark val="none"/>
        <c:tickLblPos val="nextTo"/>
        <c:crossAx val="29625484"/>
        <c:crosses val="autoZero"/>
        <c:auto val="1"/>
        <c:lblOffset val="100"/>
        <c:tickLblSkip val="1"/>
        <c:noMultiLvlLbl val="0"/>
      </c:catAx>
      <c:valAx>
        <c:axId val="29625484"/>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7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8030963"/>
        <c:crosses val="max"/>
        <c:crossBetween val="between"/>
        <c:dispUnits/>
      </c:valAx>
      <c:spPr>
        <a:solidFill>
          <a:srgbClr val="FFFFFF"/>
        </a:solidFill>
        <a:ln w="12700">
          <a:solidFill>
            <a:srgbClr val="000000"/>
          </a:solidFill>
        </a:ln>
      </c:spPr>
    </c:plotArea>
    <c:legend>
      <c:legendPos val="b"/>
      <c:layout>
        <c:manualLayout>
          <c:xMode val="edge"/>
          <c:yMode val="edge"/>
          <c:x val="0.307"/>
          <c:y val="0.83475"/>
          <c:w val="0.33325"/>
          <c:h val="0.057"/>
        </c:manualLayout>
      </c:layout>
      <c:overlay val="0"/>
      <c:spPr>
        <a:noFill/>
        <a:ln w="12700">
          <a:solidFill>
            <a:srgbClr val="666699"/>
          </a:solidFill>
        </a:ln>
      </c:spPr>
      <c:txPr>
        <a:bodyPr vert="horz" rot="0"/>
        <a:lstStyle/>
        <a:p>
          <a:pPr>
            <a:defRPr lang="en-US" cap="none" sz="90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8
</a:t>
            </a:r>
            <a:r>
              <a:rPr lang="en-US" cap="none" sz="900" b="1" i="0" u="none" baseline="0">
                <a:solidFill>
                  <a:srgbClr val="000000"/>
                </a:solidFill>
              </a:rPr>
              <a:t>Superficie regional de papa entre las regiones de Coquimbo y Los Lagos
</a:t>
            </a:r>
            <a:r>
              <a:rPr lang="en-US" cap="none" sz="900" b="1" i="0" u="none" baseline="0">
                <a:solidFill>
                  <a:srgbClr val="000000"/>
                </a:solidFill>
              </a:rPr>
              <a:t>(hectáreas)</a:t>
            </a:r>
          </a:p>
        </c:rich>
      </c:tx>
      <c:layout>
        <c:manualLayout>
          <c:xMode val="factor"/>
          <c:yMode val="factor"/>
          <c:x val="-0.00125"/>
          <c:y val="-0.008"/>
        </c:manualLayout>
      </c:layout>
      <c:spPr>
        <a:noFill/>
        <a:ln w="3175">
          <a:noFill/>
        </a:ln>
      </c:spPr>
    </c:title>
    <c:plotArea>
      <c:layout>
        <c:manualLayout>
          <c:xMode val="edge"/>
          <c:yMode val="edge"/>
          <c:x val="0.00525"/>
          <c:y val="0.161"/>
          <c:w val="0.88825"/>
          <c:h val="0.77825"/>
        </c:manualLayout>
      </c:layout>
      <c:barChart>
        <c:barDir val="col"/>
        <c:grouping val="clustered"/>
        <c:varyColors val="0"/>
        <c:ser>
          <c:idx val="0"/>
          <c:order val="0"/>
          <c:tx>
            <c:strRef>
              <c:f>'sup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1"/>
          <c:order val="1"/>
          <c:tx>
            <c:strRef>
              <c:f>'sup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ser>
          <c:idx val="2"/>
          <c:order val="2"/>
          <c:tx>
            <c:strRef>
              <c:f>'sup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región'!$B$18:$J$18</c:f>
              <c:numCache/>
            </c:numRef>
          </c:val>
        </c:ser>
        <c:axId val="65302765"/>
        <c:axId val="50853974"/>
      </c:barChart>
      <c:catAx>
        <c:axId val="6530276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853974"/>
        <c:crosses val="autoZero"/>
        <c:auto val="1"/>
        <c:lblOffset val="100"/>
        <c:tickLblSkip val="1"/>
        <c:noMultiLvlLbl val="0"/>
      </c:catAx>
      <c:valAx>
        <c:axId val="5085397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5302765"/>
        <c:crossesAt val="1"/>
        <c:crossBetween val="between"/>
        <c:dispUnits/>
      </c:valAx>
      <c:spPr>
        <a:solidFill>
          <a:srgbClr val="FFFFFF"/>
        </a:solidFill>
        <a:ln w="3175">
          <a:noFill/>
        </a:ln>
      </c:spPr>
    </c:plotArea>
    <c:legend>
      <c:legendPos val="r"/>
      <c:layout>
        <c:manualLayout>
          <c:xMode val="edge"/>
          <c:yMode val="edge"/>
          <c:x val="0.919"/>
          <c:y val="0.484"/>
          <c:w val="0.075"/>
          <c:h val="0.1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9
</a:t>
            </a:r>
            <a:r>
              <a:rPr lang="en-US" cap="none" sz="900" b="1" i="0" u="none" baseline="0">
                <a:solidFill>
                  <a:srgbClr val="000000"/>
                </a:solidFill>
              </a:rPr>
              <a:t>Producción regional de papa entre las regiones de Coquimbo y Los Lagos
</a:t>
            </a:r>
            <a:r>
              <a:rPr lang="en-US" cap="none" sz="900" b="1" i="0" u="none" baseline="0">
                <a:solidFill>
                  <a:srgbClr val="000000"/>
                </a:solidFill>
              </a:rPr>
              <a:t>(toneladas)</a:t>
            </a:r>
          </a:p>
        </c:rich>
      </c:tx>
      <c:layout>
        <c:manualLayout>
          <c:xMode val="factor"/>
          <c:yMode val="factor"/>
          <c:x val="-0.0585"/>
          <c:y val="-0.02075"/>
        </c:manualLayout>
      </c:layout>
      <c:spPr>
        <a:noFill/>
        <a:ln w="3175">
          <a:noFill/>
        </a:ln>
      </c:spPr>
    </c:title>
    <c:plotArea>
      <c:layout>
        <c:manualLayout>
          <c:xMode val="edge"/>
          <c:yMode val="edge"/>
          <c:x val="0.00625"/>
          <c:y val="0.1295"/>
          <c:w val="0.887"/>
          <c:h val="0.8075"/>
        </c:manualLayout>
      </c:layout>
      <c:barChart>
        <c:barDir val="col"/>
        <c:grouping val="clustered"/>
        <c:varyColors val="0"/>
        <c:ser>
          <c:idx val="0"/>
          <c:order val="0"/>
          <c:tx>
            <c:strRef>
              <c:f>'prod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ser>
          <c:idx val="1"/>
          <c:order val="1"/>
          <c:tx>
            <c:strRef>
              <c:f>'prod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región'!$B$17:$J$17</c:f>
              <c:numCache/>
            </c:numRef>
          </c:val>
        </c:ser>
        <c:ser>
          <c:idx val="2"/>
          <c:order val="2"/>
          <c:tx>
            <c:strRef>
              <c:f>'prod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región'!$B$18:$J$18</c:f>
              <c:numCache/>
            </c:numRef>
          </c:val>
        </c:ser>
        <c:axId val="55032583"/>
        <c:axId val="25531200"/>
      </c:barChart>
      <c:catAx>
        <c:axId val="55032583"/>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5531200"/>
        <c:crosses val="autoZero"/>
        <c:auto val="1"/>
        <c:lblOffset val="100"/>
        <c:tickLblSkip val="1"/>
        <c:noMultiLvlLbl val="0"/>
      </c:catAx>
      <c:valAx>
        <c:axId val="2553120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5032583"/>
        <c:crossesAt val="1"/>
        <c:crossBetween val="between"/>
        <c:dispUnits/>
      </c:valAx>
      <c:spPr>
        <a:solidFill>
          <a:srgbClr val="FFFFFF"/>
        </a:solidFill>
        <a:ln w="3175">
          <a:noFill/>
        </a:ln>
      </c:spPr>
    </c:plotArea>
    <c:legend>
      <c:legendPos val="r"/>
      <c:layout>
        <c:manualLayout>
          <c:xMode val="edge"/>
          <c:yMode val="edge"/>
          <c:x val="0.91725"/>
          <c:y val="0.483"/>
          <c:w val="0.07675"/>
          <c:h val="0.163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Gráfico 10
</a:t>
            </a:r>
            <a:r>
              <a:rPr lang="en-US" cap="none" sz="900" b="1" i="0" u="none" baseline="0">
                <a:solidFill>
                  <a:srgbClr val="000000"/>
                </a:solidFill>
              </a:rPr>
              <a:t>Rendimiento regional de papa entre las regiones de Coquimbo y Los Lagos
</a:t>
            </a:r>
            <a:r>
              <a:rPr lang="en-US" cap="none" sz="9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5"/>
          <c:y val="0.1395"/>
          <c:w val="0.8995"/>
          <c:h val="0.762"/>
        </c:manualLayout>
      </c:layout>
      <c:barChart>
        <c:barDir val="col"/>
        <c:grouping val="clustered"/>
        <c:varyColors val="0"/>
        <c:ser>
          <c:idx val="0"/>
          <c:order val="0"/>
          <c:tx>
            <c:strRef>
              <c:f>'rend región'!$A$16</c:f>
              <c:strCache>
                <c:ptCount val="1"/>
                <c:pt idx="0">
                  <c:v>2010/11</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ser>
          <c:idx val="1"/>
          <c:order val="1"/>
          <c:tx>
            <c:strRef>
              <c:f>'rend región'!$A$17</c:f>
              <c:strCache>
                <c:ptCount val="1"/>
                <c:pt idx="0">
                  <c:v>2011/12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región'!$B$17:$J$17</c:f>
              <c:numCache/>
            </c:numRef>
          </c:val>
        </c:ser>
        <c:ser>
          <c:idx val="2"/>
          <c:order val="2"/>
          <c:tx>
            <c:strRef>
              <c:f>'rend región'!$A$18</c:f>
              <c:strCache>
                <c:ptCount val="1"/>
                <c:pt idx="0">
                  <c:v>2012/13</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región'!$B$18:$J$18</c:f>
              <c:numCache/>
            </c:numRef>
          </c:val>
        </c:ser>
        <c:axId val="28454209"/>
        <c:axId val="54761290"/>
      </c:barChart>
      <c:catAx>
        <c:axId val="2845420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761290"/>
        <c:crosses val="autoZero"/>
        <c:auto val="1"/>
        <c:lblOffset val="100"/>
        <c:tickLblSkip val="1"/>
        <c:noMultiLvlLbl val="0"/>
      </c:catAx>
      <c:valAx>
        <c:axId val="54761290"/>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8454209"/>
        <c:crossesAt val="1"/>
        <c:crossBetween val="between"/>
        <c:dispUnits/>
      </c:valAx>
      <c:spPr>
        <a:solidFill>
          <a:srgbClr val="FFFFFF"/>
        </a:solidFill>
        <a:ln w="3175">
          <a:noFill/>
        </a:ln>
      </c:spPr>
    </c:plotArea>
    <c:legend>
      <c:legendPos val="r"/>
      <c:layout>
        <c:manualLayout>
          <c:xMode val="edge"/>
          <c:yMode val="edge"/>
          <c:x val="0.91925"/>
          <c:y val="0.4835"/>
          <c:w val="0.07475"/>
          <c:h val="0.17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0.93425</cdr:y>
    </cdr:from>
    <cdr:to>
      <cdr:x>0.24525</cdr:x>
      <cdr:y>1</cdr:y>
    </cdr:to>
    <cdr:sp>
      <cdr:nvSpPr>
        <cdr:cNvPr id="1" name="1 CuadroTexto"/>
        <cdr:cNvSpPr txBox="1">
          <a:spLocks noChangeArrowheads="1"/>
        </cdr:cNvSpPr>
      </cdr:nvSpPr>
      <cdr:spPr>
        <a:xfrm>
          <a:off x="-57149" y="3009900"/>
          <a:ext cx="134302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Fuente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Odepa.</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0.93425</cdr:y>
    </cdr:from>
    <cdr:to>
      <cdr:x>0.2315</cdr:x>
      <cdr:y>1</cdr:y>
    </cdr:to>
    <cdr:sp>
      <cdr:nvSpPr>
        <cdr:cNvPr id="1" name="1 CuadroTexto"/>
        <cdr:cNvSpPr txBox="1">
          <a:spLocks noChangeArrowheads="1"/>
        </cdr:cNvSpPr>
      </cdr:nvSpPr>
      <cdr:spPr>
        <a:xfrm>
          <a:off x="-38099" y="3009900"/>
          <a:ext cx="125730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Fuente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27</xdr:row>
      <xdr:rowOff>66675</xdr:rowOff>
    </xdr:from>
    <xdr:to>
      <xdr:col>6</xdr:col>
      <xdr:colOff>723900</xdr:colOff>
      <xdr:row>44</xdr:row>
      <xdr:rowOff>57150</xdr:rowOff>
    </xdr:to>
    <xdr:graphicFrame>
      <xdr:nvGraphicFramePr>
        <xdr:cNvPr id="1" name="1 Gráfico"/>
        <xdr:cNvGraphicFramePr/>
      </xdr:nvGraphicFramePr>
      <xdr:xfrm>
        <a:off x="57150" y="4438650"/>
        <a:ext cx="5238750" cy="3228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44</xdr:row>
      <xdr:rowOff>180975</xdr:rowOff>
    </xdr:from>
    <xdr:to>
      <xdr:col>6</xdr:col>
      <xdr:colOff>714375</xdr:colOff>
      <xdr:row>61</xdr:row>
      <xdr:rowOff>171450</xdr:rowOff>
    </xdr:to>
    <xdr:graphicFrame>
      <xdr:nvGraphicFramePr>
        <xdr:cNvPr id="2" name="2 Gráfico"/>
        <xdr:cNvGraphicFramePr/>
      </xdr:nvGraphicFramePr>
      <xdr:xfrm>
        <a:off x="47625" y="7791450"/>
        <a:ext cx="5238750" cy="32289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0.9395</cdr:y>
    </cdr:from>
    <cdr:to>
      <cdr:x>0.979</cdr:x>
      <cdr:y>1</cdr:y>
    </cdr:to>
    <cdr:sp>
      <cdr:nvSpPr>
        <cdr:cNvPr id="1" name="2 CuadroTexto"/>
        <cdr:cNvSpPr txBox="1">
          <a:spLocks noChangeArrowheads="1"/>
        </cdr:cNvSpPr>
      </cdr:nvSpPr>
      <cdr:spPr>
        <a:xfrm>
          <a:off x="38100" y="3943350"/>
          <a:ext cx="5715000" cy="285750"/>
        </a:xfrm>
        <a:prstGeom prst="rect">
          <a:avLst/>
        </a:prstGeom>
        <a:solidFill>
          <a:srgbClr val="FFFFFF"/>
        </a:solid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5</xdr:col>
      <xdr:colOff>1066800</xdr:colOff>
      <xdr:row>42</xdr:row>
      <xdr:rowOff>171450</xdr:rowOff>
    </xdr:to>
    <xdr:graphicFrame>
      <xdr:nvGraphicFramePr>
        <xdr:cNvPr id="1" name="1 Gráfico"/>
        <xdr:cNvGraphicFramePr/>
      </xdr:nvGraphicFramePr>
      <xdr:xfrm>
        <a:off x="38100" y="3343275"/>
        <a:ext cx="5886450" cy="42005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0.95525</cdr:y>
    </cdr:from>
    <cdr:to>
      <cdr:x>0.7995</cdr:x>
      <cdr:y>1</cdr:y>
    </cdr:to>
    <cdr:sp>
      <cdr:nvSpPr>
        <cdr:cNvPr id="1" name="2 CuadroTexto"/>
        <cdr:cNvSpPr txBox="1">
          <a:spLocks noChangeArrowheads="1"/>
        </cdr:cNvSpPr>
      </cdr:nvSpPr>
      <cdr:spPr>
        <a:xfrm>
          <a:off x="-47624" y="4114800"/>
          <a:ext cx="6515100" cy="228600"/>
        </a:xfrm>
        <a:prstGeom prst="rect">
          <a:avLst/>
        </a:prstGeom>
        <a:solidFill>
          <a:srgbClr val="FFFFFF"/>
        </a:solid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r>
            <a:rPr lang="en-US" cap="none" sz="800" b="0" i="0" u="none" baseline="0">
              <a:solidFill>
                <a:srgbClr val="000000"/>
              </a:solidFill>
              <a:latin typeface="Arial"/>
              <a:ea typeface="Arial"/>
              <a:cs typeface="Arial"/>
            </a:rPr>
            <a:t>.</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9</xdr:col>
      <xdr:colOff>781050</xdr:colOff>
      <xdr:row>42</xdr:row>
      <xdr:rowOff>104775</xdr:rowOff>
    </xdr:to>
    <xdr:graphicFrame>
      <xdr:nvGraphicFramePr>
        <xdr:cNvPr id="1" name="1 Gráfico"/>
        <xdr:cNvGraphicFramePr/>
      </xdr:nvGraphicFramePr>
      <xdr:xfrm>
        <a:off x="0" y="3248025"/>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42</xdr:row>
      <xdr:rowOff>66675</xdr:rowOff>
    </xdr:from>
    <xdr:ext cx="180975" cy="314325"/>
    <xdr:sp fLocksText="0">
      <xdr:nvSpPr>
        <xdr:cNvPr id="2" name="2 CuadroTexto"/>
        <xdr:cNvSpPr txBox="1">
          <a:spLocks noChangeArrowheads="1"/>
        </xdr:cNvSpPr>
      </xdr:nvSpPr>
      <xdr:spPr>
        <a:xfrm>
          <a:off x="161925" y="7524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95250</xdr:rowOff>
    </xdr:from>
    <xdr:to>
      <xdr:col>9</xdr:col>
      <xdr:colOff>733425</xdr:colOff>
      <xdr:row>42</xdr:row>
      <xdr:rowOff>123825</xdr:rowOff>
    </xdr:to>
    <xdr:graphicFrame>
      <xdr:nvGraphicFramePr>
        <xdr:cNvPr id="1" name="1 Gráfico"/>
        <xdr:cNvGraphicFramePr/>
      </xdr:nvGraphicFramePr>
      <xdr:xfrm>
        <a:off x="0" y="3190875"/>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19050</xdr:rowOff>
    </xdr:from>
    <xdr:to>
      <xdr:col>4</xdr:col>
      <xdr:colOff>704850</xdr:colOff>
      <xdr:row>42</xdr:row>
      <xdr:rowOff>104775</xdr:rowOff>
    </xdr:to>
    <xdr:sp>
      <xdr:nvSpPr>
        <xdr:cNvPr id="2" name="2 CuadroTexto"/>
        <xdr:cNvSpPr txBox="1">
          <a:spLocks noChangeArrowheads="1"/>
        </xdr:cNvSpPr>
      </xdr:nvSpPr>
      <xdr:spPr>
        <a:xfrm>
          <a:off x="0" y="7296150"/>
          <a:ext cx="3914775" cy="276225"/>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0.96175</cdr:y>
    </cdr:from>
    <cdr:to>
      <cdr:x>-0.00625</cdr:x>
      <cdr:y>0.96175</cdr:y>
    </cdr:to>
    <cdr:sp>
      <cdr:nvSpPr>
        <cdr:cNvPr id="1" name="2 CuadroTexto"/>
        <cdr:cNvSpPr txBox="1">
          <a:spLocks noChangeArrowheads="1"/>
        </cdr:cNvSpPr>
      </cdr:nvSpPr>
      <cdr:spPr>
        <a:xfrm>
          <a:off x="-47624" y="3914775"/>
          <a:ext cx="0" cy="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57150</xdr:rowOff>
    </xdr:from>
    <xdr:to>
      <xdr:col>9</xdr:col>
      <xdr:colOff>742950</xdr:colOff>
      <xdr:row>41</xdr:row>
      <xdr:rowOff>57150</xdr:rowOff>
    </xdr:to>
    <xdr:graphicFrame>
      <xdr:nvGraphicFramePr>
        <xdr:cNvPr id="1" name="1 Gráfico"/>
        <xdr:cNvGraphicFramePr/>
      </xdr:nvGraphicFramePr>
      <xdr:xfrm>
        <a:off x="0" y="3219450"/>
        <a:ext cx="8115300" cy="40767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39</xdr:row>
      <xdr:rowOff>57150</xdr:rowOff>
    </xdr:from>
    <xdr:to>
      <xdr:col>4</xdr:col>
      <xdr:colOff>609600</xdr:colOff>
      <xdr:row>40</xdr:row>
      <xdr:rowOff>142875</xdr:rowOff>
    </xdr:to>
    <xdr:sp>
      <xdr:nvSpPr>
        <xdr:cNvPr id="2" name="3 CuadroTexto"/>
        <xdr:cNvSpPr txBox="1">
          <a:spLocks noChangeArrowheads="1"/>
        </xdr:cNvSpPr>
      </xdr:nvSpPr>
      <xdr:spPr>
        <a:xfrm>
          <a:off x="0" y="6943725"/>
          <a:ext cx="3914775" cy="247650"/>
        </a:xfrm>
        <a:prstGeom prst="rect">
          <a:avLst/>
        </a:prstGeom>
        <a:solidFill>
          <a:srgbClr val="FFFFFF"/>
        </a:solid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7</xdr:col>
      <xdr:colOff>0</xdr:colOff>
      <xdr:row>76</xdr:row>
      <xdr:rowOff>9525</xdr:rowOff>
    </xdr:to>
    <xdr:sp>
      <xdr:nvSpPr>
        <xdr:cNvPr id="1" name="1 CuadroTexto"/>
        <xdr:cNvSpPr txBox="1">
          <a:spLocks noChangeArrowheads="1"/>
        </xdr:cNvSpPr>
      </xdr:nvSpPr>
      <xdr:spPr>
        <a:xfrm>
          <a:off x="9525" y="28575"/>
          <a:ext cx="6191250" cy="143922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Precios de la papa en mercados mayoristas: bajan y se estabilizan
</a:t>
          </a:r>
          <a:r>
            <a:rPr lang="en-US" cap="none" sz="1000" b="0" i="0" u="none" baseline="0">
              <a:solidFill>
                <a:srgbClr val="000000"/>
              </a:solidFill>
              <a:latin typeface="Arial"/>
              <a:ea typeface="Arial"/>
              <a:cs typeface="Arial"/>
            </a:rPr>
            <a:t>En diciembre el precio promedio de la papa en los mercados mayoristas fue de $ 8.399 por saco de 50 kilos, valor 55,3% inferior al del mes anterior y 8,5% por sobre del valor del mismo mes del año 2012 (cuadro 1 y gráfico 1). 
</a:t>
          </a:r>
          <a:r>
            <a:rPr lang="en-US" cap="none" sz="1000" b="0" i="0" u="none" baseline="0">
              <a:solidFill>
                <a:srgbClr val="000000"/>
              </a:solidFill>
              <a:latin typeface="Arial"/>
              <a:ea typeface="Arial"/>
              <a:cs typeface="Arial"/>
            </a:rPr>
            <a:t>El precio promedio diario en los mercados mostró una caída a mediados de noviembre, estabilizándose alrededor de 7 mil pesos a mediados de diciembre (cuadro 2 y gráfico 2).
</a:t>
          </a:r>
          <a:r>
            <a:rPr lang="en-US" cap="none" sz="1000" b="0" i="0" u="none" baseline="0">
              <a:solidFill>
                <a:srgbClr val="000000"/>
              </a:solidFill>
              <a:latin typeface="Arial"/>
              <a:ea typeface="Arial"/>
              <a:cs typeface="Arial"/>
            </a:rPr>
            <a:t>En los distintos mercados mayoristas que monitorea Odepa se observa una tendencia similar. En general, los precios más altos se observan en la Vega Central, seguida de Lo Valledor. La Vega Monumental de Concepción y la Macro Feria Regional de Talca suelen registrar los menores valores (cuadro 3 y gráfico 3).
</a:t>
          </a:r>
          <a:r>
            <a:rPr lang="en-US" cap="none" sz="1000" b="0" i="0" u="none" baseline="0">
              <a:solidFill>
                <a:srgbClr val="000000"/>
              </a:solidFill>
              <a:latin typeface="Arial"/>
              <a:ea typeface="Arial"/>
              <a:cs typeface="Arial"/>
            </a:rPr>
            <a:t>Nota: los precios mayoristas consideran a la Central Lo Valledor y Feria Mapocho, en Santiago, y a partir del 30 de julio de 2013, la Macroferia Regional de Talca, la Vega Central Concepción y la Vega Monumental Concepción.
</a:t>
          </a:r>
          <a:r>
            <a:rPr lang="en-US" cap="none" sz="1000" b="1" i="0" u="none" baseline="0">
              <a:solidFill>
                <a:srgbClr val="000000"/>
              </a:solidFill>
              <a:latin typeface="Arial"/>
              <a:ea typeface="Arial"/>
              <a:cs typeface="Arial"/>
            </a:rPr>
            <a:t>2. Precio de la papa en mercados minoristas: bajan en diciembre
</a:t>
          </a:r>
          <a:r>
            <a:rPr lang="en-US" cap="none" sz="1000" b="0" i="0" u="none" baseline="0">
              <a:solidFill>
                <a:srgbClr val="000000"/>
              </a:solidFill>
              <a:latin typeface="Arial"/>
              <a:ea typeface="Arial"/>
              <a:cs typeface="Arial"/>
            </a:rPr>
            <a:t>En el monitoreo de precios a consumidor que realiza Odepa en la ciudad de Santiago, se observó una baja en diciembre respecto al mes anterior. El precio promedio en supermercados fue $ 1.304 por kilo, 5,8% menor que el del mes anterior, y en ferias fue de $ 386 por kilo, 39,4% más bajo (cuadro 4). 
</a:t>
          </a:r>
          <a:r>
            <a:rPr lang="en-US" cap="none" sz="1000" b="0" i="0" u="none" baseline="0">
              <a:solidFill>
                <a:srgbClr val="000000"/>
              </a:solidFill>
              <a:latin typeface="Arial"/>
              <a:ea typeface="Arial"/>
              <a:cs typeface="Arial"/>
            </a:rPr>
            <a:t>En el mes de diciembre el precio promedio de las ferias fue 70% más bajo que el de los supermercados, registrándose la mayor diferencia del período en los datos analizados (gráfico 4).
</a:t>
          </a:r>
          <a:r>
            <a:rPr lang="en-US" cap="none" sz="1000" b="0" i="0" u="none" baseline="0">
              <a:solidFill>
                <a:srgbClr val="000000"/>
              </a:solidFill>
              <a:latin typeface="Arial"/>
              <a:ea typeface="Arial"/>
              <a:cs typeface="Arial"/>
            </a:rPr>
            <a:t>En el registro de precios a consumidor que Odepa realiza en las regiones del Maule y del Bío Bío, se observa la misma tendencia y se aprecia que los precios en las ferias muestran la tendencia a la baja antes que los supermercados (cuadro 5 y gráficos 5 y 6).
</a:t>
          </a:r>
          <a:r>
            <a:rPr lang="en-US" cap="none" sz="1000" b="1" i="0" u="none" baseline="0">
              <a:solidFill>
                <a:srgbClr val="000000"/>
              </a:solidFill>
              <a:latin typeface="Arial"/>
              <a:ea typeface="Arial"/>
              <a:cs typeface="Arial"/>
            </a:rPr>
            <a:t>3. Intenciones de siembra: leve baja en las siembras de papa de guarda
</a:t>
          </a:r>
          <a:r>
            <a:rPr lang="en-US" cap="none" sz="1000" b="0" i="0" u="none" baseline="0">
              <a:solidFill>
                <a:srgbClr val="000000"/>
              </a:solidFill>
              <a:latin typeface="Arial"/>
              <a:ea typeface="Arial"/>
              <a:cs typeface="Arial"/>
            </a:rPr>
            <a:t>Según el estudio de intenciones de siembra de octubre, realizado por INE, las siembras de papa bajarían 5,2% en la Región de la Araucanía y 0,3% en las regiones de Los Lagos y Los Ríos. Esta disminución se debería, principalmente, a la menor disponibilidad de semilla que hubo para la actual temporada, lo que limitó las siembras en el sur del país.
</a:t>
          </a:r>
          <a:r>
            <a:rPr lang="en-US" cap="none" sz="1000" b="1" i="0" u="none" baseline="0">
              <a:solidFill>
                <a:srgbClr val="000000"/>
              </a:solidFill>
              <a:latin typeface="Arial"/>
              <a:ea typeface="Arial"/>
              <a:cs typeface="Arial"/>
            </a:rPr>
            <a:t>4. Superficie,  producción y rendimiento: mayor superficie y baja en rendimientos
</a:t>
          </a:r>
          <a:r>
            <a:rPr lang="en-US" cap="none" sz="1000" b="0" i="0" u="none" baseline="0">
              <a:solidFill>
                <a:srgbClr val="000000"/>
              </a:solidFill>
              <a:latin typeface="Arial"/>
              <a:ea typeface="Arial"/>
              <a:cs typeface="Arial"/>
            </a:rPr>
            <a:t>Los resultados de la encuesta del INE sobre la superficie sembrada con cultivos anuales para la temporada 2012/13 indicaron un crecimiento de 19% para la papa, con una superficie de 49.576 hectáreas (cuadro 6). Los altos precios del tubérculo durante el año 2012 hicieron que los agricultores aumentaran las siembras para esta temporada.
</a:t>
          </a:r>
          <a:r>
            <a:rPr lang="en-US" cap="none" sz="1000" b="0" i="0" u="none" baseline="0">
              <a:solidFill>
                <a:srgbClr val="000000"/>
              </a:solidFill>
              <a:latin typeface="Arial"/>
              <a:ea typeface="Arial"/>
              <a:cs typeface="Arial"/>
            </a:rPr>
            <a:t>En los resultados regionales de superficie del INE de la temporada 2012/13 (cuadro 7), se puede observar que la mayor superficie está en la Región de La Araucanía, con 14.459 hectáreas, seguida por la Región de Los Lagos, con 10.012 hectáreas, y la Región del Bío Bío, con 8.372 hectáreas. Sin embargo, la mayor producción tiene lugar en la Región de Los Lagos, que presenta el rendimiento más alto en el país.
</a:t>
          </a:r>
          <a:r>
            <a:rPr lang="en-US" cap="none" sz="1000" b="0" i="0" u="none" baseline="0">
              <a:solidFill>
                <a:srgbClr val="000000"/>
              </a:solidFill>
              <a:latin typeface="Arial"/>
              <a:ea typeface="Arial"/>
              <a:cs typeface="Arial"/>
            </a:rPr>
            <a:t>Las cifras de la encuesta de cosecha de la temporada 2012/13, realizada por INE, indican una producción de 1.159.022 toneladas, un 6% más que en la anterior. Los resultados indican un rendimiento de 23,4 toneladas por hectárea, que es 11% inferior al de la temporada anterior (cuadro 6 y gráfico 7).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Comercio exterior de productos derivados de papa: crecen las compras y ventas al exterior 
</a:t>
          </a:r>
          <a:r>
            <a:rPr lang="en-US" cap="none" sz="1000" b="0" i="0" u="none" baseline="0">
              <a:solidFill>
                <a:srgbClr val="000000"/>
              </a:solidFill>
              <a:latin typeface="Arial"/>
              <a:ea typeface="Arial"/>
              <a:cs typeface="Arial"/>
            </a:rPr>
            <a:t>La balanza comercial de los productos derivados de papa es negativa, siendo mucho mayores las importaciones que las ventas al exterior (cuadros 10 y 11). 
</a:t>
          </a:r>
          <a:r>
            <a:rPr lang="en-US" cap="none" sz="1000" b="0" i="0" u="none" baseline="0">
              <a:solidFill>
                <a:srgbClr val="000000"/>
              </a:solidFill>
              <a:latin typeface="Arial"/>
              <a:ea typeface="Arial"/>
              <a:cs typeface="Arial"/>
            </a:rPr>
            <a:t>En el año 2013 las exportaciones sumaron USD 2,8 millones, cifra 17% superior a la registrada en el año anterior. Destacó el crecimiento de las ventas de papas preparadas sin congelar a Uruguay; de papas semilla a Brasil y Guatemala; y de copos a los Países Bajos y Bélgica. Entre las disminuciones destacan las menores ventas de harina de papas a Brasil; de papa consumo a Argentina y de copos a Perú.
</a:t>
          </a:r>
          <a:r>
            <a:rPr lang="en-US" cap="none" sz="1000" b="0" i="0" u="none" baseline="0">
              <a:solidFill>
                <a:srgbClr val="000000"/>
              </a:solidFill>
              <a:latin typeface="Arial"/>
              <a:ea typeface="Arial"/>
              <a:cs typeface="Arial"/>
            </a:rPr>
            <a:t>Las importaciones en el año 2013 sumaron USD 100 millones y fueron 35,4% superiores a las del año 2012. Los mayores aumentos se observaron en las importaciones de papas preparadas congeladas desde Bélgica, Estados Unidos, Alemania y Países Bajos; papas preparadas sin congelar de México; puré de papas desde Estados Unidos y Alemania. También se observó un incremento en las importaciones de papas frescas para consumo desde Argentina, que alcanzaron 8.451 toneladas. Se observaron bajas importantes en las compras de preparadas congeladas a Argentina y Francia; y copos de Bélgica y los Países Bajos.
</a:t>
          </a:r>
          <a:r>
            <a:rPr lang="en-US" cap="none" sz="1000" b="1" i="0" u="none" baseline="0">
              <a:solidFill>
                <a:srgbClr val="000000"/>
              </a:solidFill>
              <a:latin typeface="Arial"/>
              <a:ea typeface="Arial"/>
              <a:cs typeface="Arial"/>
            </a:rPr>
            <a:t>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0.94425</cdr:y>
    </cdr:from>
    <cdr:to>
      <cdr:x>0.17025</cdr:x>
      <cdr:y>1</cdr:y>
    </cdr:to>
    <cdr:sp>
      <cdr:nvSpPr>
        <cdr:cNvPr id="1" name="1 CuadroTexto"/>
        <cdr:cNvSpPr txBox="1">
          <a:spLocks noChangeArrowheads="1"/>
        </cdr:cNvSpPr>
      </cdr:nvSpPr>
      <cdr:spPr>
        <a:xfrm>
          <a:off x="-47624" y="3895725"/>
          <a:ext cx="1095375" cy="27622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21</xdr:row>
      <xdr:rowOff>104775</xdr:rowOff>
    </xdr:from>
    <xdr:to>
      <xdr:col>5</xdr:col>
      <xdr:colOff>714375</xdr:colOff>
      <xdr:row>43</xdr:row>
      <xdr:rowOff>76200</xdr:rowOff>
    </xdr:to>
    <xdr:graphicFrame>
      <xdr:nvGraphicFramePr>
        <xdr:cNvPr id="1" name="3 Gráfico"/>
        <xdr:cNvGraphicFramePr/>
      </xdr:nvGraphicFramePr>
      <xdr:xfrm>
        <a:off x="66675" y="3657600"/>
        <a:ext cx="6143625" cy="41338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39</xdr:row>
      <xdr:rowOff>47625</xdr:rowOff>
    </xdr:from>
    <xdr:to>
      <xdr:col>9</xdr:col>
      <xdr:colOff>704850</xdr:colOff>
      <xdr:row>57</xdr:row>
      <xdr:rowOff>19050</xdr:rowOff>
    </xdr:to>
    <xdr:pic>
      <xdr:nvPicPr>
        <xdr:cNvPr id="1" name="1 Imagen"/>
        <xdr:cNvPicPr preferRelativeResize="1">
          <a:picLocks noChangeAspect="1"/>
        </xdr:cNvPicPr>
      </xdr:nvPicPr>
      <xdr:blipFill>
        <a:blip r:embed="rId1"/>
        <a:stretch>
          <a:fillRect/>
        </a:stretch>
      </xdr:blipFill>
      <xdr:spPr>
        <a:xfrm>
          <a:off x="0" y="7781925"/>
          <a:ext cx="6257925" cy="340042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0.991</cdr:y>
    </cdr:from>
    <cdr:to>
      <cdr:x>-0.00675</cdr:x>
      <cdr:y>0.993</cdr:y>
    </cdr:to>
    <cdr:sp>
      <cdr:nvSpPr>
        <cdr:cNvPr id="1" name="1 CuadroTexto"/>
        <cdr:cNvSpPr txBox="1">
          <a:spLocks noChangeArrowheads="1"/>
        </cdr:cNvSpPr>
      </cdr:nvSpPr>
      <cdr:spPr>
        <a:xfrm>
          <a:off x="-28574" y="3724275"/>
          <a:ext cx="0" cy="95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 Odepa.</a:t>
          </a:r>
        </a:p>
      </cdr:txBody>
    </cdr:sp>
  </cdr:relSizeAnchor>
  <cdr:relSizeAnchor xmlns:cdr="http://schemas.openxmlformats.org/drawingml/2006/chartDrawing">
    <cdr:from>
      <cdr:x>0.007</cdr:x>
      <cdr:y>0.954</cdr:y>
    </cdr:from>
    <cdr:to>
      <cdr:x>0.55925</cdr:x>
      <cdr:y>1</cdr:y>
    </cdr:to>
    <cdr:sp>
      <cdr:nvSpPr>
        <cdr:cNvPr id="2" name="2 CuadroTexto"/>
        <cdr:cNvSpPr txBox="1">
          <a:spLocks noChangeArrowheads="1"/>
        </cdr:cNvSpPr>
      </cdr:nvSpPr>
      <cdr:spPr>
        <a:xfrm>
          <a:off x="38100" y="3581400"/>
          <a:ext cx="3086100" cy="190500"/>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39</xdr:row>
      <xdr:rowOff>47625</xdr:rowOff>
    </xdr:from>
    <xdr:to>
      <xdr:col>5</xdr:col>
      <xdr:colOff>952500</xdr:colOff>
      <xdr:row>59</xdr:row>
      <xdr:rowOff>0</xdr:rowOff>
    </xdr:to>
    <xdr:graphicFrame>
      <xdr:nvGraphicFramePr>
        <xdr:cNvPr id="1" name="1 Gráfico"/>
        <xdr:cNvGraphicFramePr/>
      </xdr:nvGraphicFramePr>
      <xdr:xfrm>
        <a:off x="19050" y="6686550"/>
        <a:ext cx="5581650" cy="37623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43</xdr:row>
      <xdr:rowOff>114300</xdr:rowOff>
    </xdr:to>
    <xdr:graphicFrame>
      <xdr:nvGraphicFramePr>
        <xdr:cNvPr id="1" name="1 Gráfico"/>
        <xdr:cNvGraphicFramePr/>
      </xdr:nvGraphicFramePr>
      <xdr:xfrm>
        <a:off x="0" y="3524250"/>
        <a:ext cx="6010275" cy="422910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42</xdr:row>
      <xdr:rowOff>47625</xdr:rowOff>
    </xdr:from>
    <xdr:ext cx="1143000" cy="257175"/>
    <xdr:sp>
      <xdr:nvSpPr>
        <xdr:cNvPr id="2" name="2 CuadroTexto"/>
        <xdr:cNvSpPr txBox="1">
          <a:spLocks noChangeArrowheads="1"/>
        </xdr:cNvSpPr>
      </xdr:nvSpPr>
      <xdr:spPr>
        <a:xfrm>
          <a:off x="66675" y="7496175"/>
          <a:ext cx="1143000"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800" b="0" i="1"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Odepa</a:t>
          </a:r>
          <a:r>
            <a:rPr lang="en-US" cap="none" sz="8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E13" sqref="E13:G13"/>
    </sheetView>
  </sheetViews>
  <sheetFormatPr defaultColWidth="11.421875" defaultRowHeight="15"/>
  <sheetData>
    <row r="13" spans="5:10" ht="25.5">
      <c r="E13" s="171" t="s">
        <v>127</v>
      </c>
      <c r="F13" s="171"/>
      <c r="G13" s="171"/>
      <c r="H13" s="2"/>
      <c r="I13" s="2"/>
      <c r="J13" s="2"/>
    </row>
    <row r="14" spans="5:7" ht="15">
      <c r="E14" s="1"/>
      <c r="F14" s="1"/>
      <c r="G14" s="1"/>
    </row>
    <row r="15" spans="5:10" ht="15.75">
      <c r="E15" s="169" t="s">
        <v>194</v>
      </c>
      <c r="F15" s="170"/>
      <c r="G15" s="170"/>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39"/>
  <sheetViews>
    <sheetView view="pageBreakPreview" zoomScaleSheetLayoutView="100" zoomScalePageLayoutView="0" workbookViewId="0" topLeftCell="A7">
      <selection activeCell="H39" sqref="H39"/>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0"/>
      <c r="B1" s="208" t="s">
        <v>20</v>
      </c>
      <c r="C1" s="208"/>
      <c r="D1" s="208"/>
      <c r="E1" s="208"/>
      <c r="F1" s="15"/>
    </row>
    <row r="2" spans="1:6" ht="12.75">
      <c r="A2" s="10"/>
      <c r="B2" s="208" t="s">
        <v>140</v>
      </c>
      <c r="C2" s="208"/>
      <c r="D2" s="208"/>
      <c r="E2" s="208"/>
      <c r="F2" s="15"/>
    </row>
    <row r="3" spans="1:6" ht="12.75">
      <c r="A3" s="10"/>
      <c r="B3" s="86"/>
      <c r="C3" s="86"/>
      <c r="D3" s="86"/>
      <c r="E3" s="86"/>
      <c r="F3" s="13"/>
    </row>
    <row r="4" spans="1:6" ht="12.75" customHeight="1">
      <c r="A4" s="10"/>
      <c r="B4" s="209" t="s">
        <v>18</v>
      </c>
      <c r="C4" s="211" t="s">
        <v>17</v>
      </c>
      <c r="D4" s="211" t="s">
        <v>16</v>
      </c>
      <c r="E4" s="211" t="s">
        <v>15</v>
      </c>
      <c r="F4" s="14"/>
    </row>
    <row r="5" spans="1:6" ht="12.75">
      <c r="A5" s="10"/>
      <c r="B5" s="210"/>
      <c r="C5" s="212"/>
      <c r="D5" s="212"/>
      <c r="E5" s="212"/>
      <c r="F5" s="14"/>
    </row>
    <row r="6" spans="1:6" ht="12.75">
      <c r="A6" s="10"/>
      <c r="B6" s="86" t="s">
        <v>14</v>
      </c>
      <c r="C6" s="87">
        <v>63110</v>
      </c>
      <c r="D6" s="12">
        <v>1210044.3</v>
      </c>
      <c r="E6" s="102">
        <v>19.173574710822372</v>
      </c>
      <c r="F6" s="10"/>
    </row>
    <row r="7" spans="1:6" ht="12.75">
      <c r="A7" s="10"/>
      <c r="B7" s="86" t="s">
        <v>13</v>
      </c>
      <c r="C7" s="87">
        <v>61360</v>
      </c>
      <c r="D7" s="12">
        <v>1303267.5</v>
      </c>
      <c r="E7" s="102">
        <v>21.239691981747065</v>
      </c>
      <c r="F7" s="10"/>
    </row>
    <row r="8" spans="1:6" ht="12.75">
      <c r="A8" s="10"/>
      <c r="B8" s="86" t="s">
        <v>12</v>
      </c>
      <c r="C8" s="87">
        <v>56000</v>
      </c>
      <c r="D8" s="12">
        <v>1093728.4</v>
      </c>
      <c r="E8" s="102">
        <v>19.530864285714287</v>
      </c>
      <c r="F8" s="10"/>
    </row>
    <row r="9" spans="1:6" ht="12.75">
      <c r="A9" s="10"/>
      <c r="B9" s="86" t="s">
        <v>11</v>
      </c>
      <c r="C9" s="87">
        <v>59560</v>
      </c>
      <c r="D9" s="12">
        <v>1144170</v>
      </c>
      <c r="E9" s="102">
        <v>19.210376091336467</v>
      </c>
      <c r="F9" s="10"/>
    </row>
    <row r="10" spans="1:6" ht="12.75">
      <c r="A10" s="10"/>
      <c r="B10" s="86" t="s">
        <v>10</v>
      </c>
      <c r="C10" s="87">
        <v>55620</v>
      </c>
      <c r="D10" s="12">
        <v>1115735.7</v>
      </c>
      <c r="E10" s="102">
        <v>20.059973031283707</v>
      </c>
      <c r="F10" s="10"/>
    </row>
    <row r="11" spans="1:6" ht="12.75">
      <c r="A11" s="10"/>
      <c r="B11" s="86" t="s">
        <v>9</v>
      </c>
      <c r="C11" s="87">
        <v>63200</v>
      </c>
      <c r="D11" s="12">
        <v>1391378.2</v>
      </c>
      <c r="E11" s="102">
        <v>22.015477848101266</v>
      </c>
      <c r="F11" s="84"/>
    </row>
    <row r="12" spans="1:6" ht="12.75">
      <c r="A12" s="10"/>
      <c r="B12" s="86" t="s">
        <v>8</v>
      </c>
      <c r="C12" s="87">
        <v>54145</v>
      </c>
      <c r="D12" s="12">
        <v>834859.9</v>
      </c>
      <c r="E12" s="102">
        <v>15.41896574014221</v>
      </c>
      <c r="F12" s="84"/>
    </row>
    <row r="13" spans="1:6" ht="12.75">
      <c r="A13" s="10"/>
      <c r="B13" s="86" t="s">
        <v>7</v>
      </c>
      <c r="C13" s="87">
        <v>55976</v>
      </c>
      <c r="D13" s="12">
        <v>965939.5</v>
      </c>
      <c r="E13" s="102">
        <v>17.25631520651708</v>
      </c>
      <c r="F13" s="84"/>
    </row>
    <row r="14" spans="1:6" ht="12.75">
      <c r="A14" s="10"/>
      <c r="B14" s="86" t="s">
        <v>6</v>
      </c>
      <c r="C14" s="87">
        <v>45078</v>
      </c>
      <c r="D14" s="12">
        <v>924548.1</v>
      </c>
      <c r="E14" s="102">
        <v>20.50996273126581</v>
      </c>
      <c r="F14" s="84"/>
    </row>
    <row r="15" spans="1:6" ht="12.75">
      <c r="A15" s="10"/>
      <c r="B15" s="86" t="s">
        <v>5</v>
      </c>
      <c r="C15" s="87">
        <v>50771</v>
      </c>
      <c r="D15" s="12">
        <v>1081349.2</v>
      </c>
      <c r="E15" s="102">
        <v>21.3</v>
      </c>
      <c r="F15" s="84"/>
    </row>
    <row r="16" spans="1:6" ht="12.75">
      <c r="A16" s="10"/>
      <c r="B16" s="86" t="s">
        <v>4</v>
      </c>
      <c r="C16" s="87">
        <v>53653</v>
      </c>
      <c r="D16" s="12">
        <v>1676444</v>
      </c>
      <c r="E16" s="102">
        <v>31.25</v>
      </c>
      <c r="F16" s="93"/>
    </row>
    <row r="17" spans="1:9" ht="12.75">
      <c r="A17" s="10"/>
      <c r="B17" s="86" t="s">
        <v>138</v>
      </c>
      <c r="C17" s="87">
        <v>41534</v>
      </c>
      <c r="D17" s="12">
        <v>1093452</v>
      </c>
      <c r="E17" s="102">
        <v>26.33</v>
      </c>
      <c r="F17" s="85"/>
      <c r="G17" s="91"/>
      <c r="H17" s="96"/>
      <c r="I17" s="95"/>
    </row>
    <row r="18" spans="1:10" ht="12.75">
      <c r="A18" s="10"/>
      <c r="B18" s="88" t="s">
        <v>153</v>
      </c>
      <c r="C18" s="99">
        <v>49576</v>
      </c>
      <c r="D18" s="99">
        <v>1159022.1</v>
      </c>
      <c r="E18" s="103">
        <v>23.3786933193481</v>
      </c>
      <c r="F18" s="93"/>
      <c r="G18" s="98"/>
      <c r="H18" s="98"/>
      <c r="I18" s="98"/>
      <c r="J18" s="98"/>
    </row>
    <row r="19" spans="1:6" ht="12.75">
      <c r="A19" s="10"/>
      <c r="B19" s="101" t="s">
        <v>161</v>
      </c>
      <c r="C19" s="10"/>
      <c r="D19" s="10"/>
      <c r="E19" s="10"/>
      <c r="F19" s="10"/>
    </row>
    <row r="20" spans="1:6" ht="12.75">
      <c r="A20" s="10"/>
      <c r="B20" s="207"/>
      <c r="C20" s="207"/>
      <c r="D20" s="207"/>
      <c r="E20" s="207"/>
      <c r="F20" s="10"/>
    </row>
    <row r="21" ht="12.75">
      <c r="G21" s="92"/>
    </row>
    <row r="39" ht="12.75">
      <c r="H39" s="92"/>
    </row>
  </sheetData>
  <sheetProtection/>
  <mergeCells count="7">
    <mergeCell ref="B20:E20"/>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dimension ref="A1:K20"/>
  <sheetViews>
    <sheetView view="pageBreakPreview" zoomScaleSheetLayoutView="100" zoomScalePageLayoutView="0" workbookViewId="0" topLeftCell="A13">
      <selection activeCell="M23" sqref="M23"/>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83" t="s">
        <v>123</v>
      </c>
      <c r="B1" s="183"/>
      <c r="C1" s="183"/>
      <c r="D1" s="183"/>
      <c r="E1" s="183"/>
      <c r="F1" s="183"/>
      <c r="G1" s="183"/>
      <c r="H1" s="183"/>
      <c r="I1" s="183"/>
      <c r="J1" s="183"/>
    </row>
    <row r="2" spans="1:10" ht="12.75" customHeight="1">
      <c r="A2" s="183" t="s">
        <v>55</v>
      </c>
      <c r="B2" s="183"/>
      <c r="C2" s="183"/>
      <c r="D2" s="183"/>
      <c r="E2" s="183"/>
      <c r="F2" s="183"/>
      <c r="G2" s="183"/>
      <c r="H2" s="183"/>
      <c r="I2" s="183"/>
      <c r="J2" s="183"/>
    </row>
    <row r="3" spans="1:10" ht="12.75">
      <c r="A3" s="183" t="s">
        <v>33</v>
      </c>
      <c r="B3" s="183"/>
      <c r="C3" s="183"/>
      <c r="D3" s="183"/>
      <c r="E3" s="183"/>
      <c r="F3" s="183"/>
      <c r="G3" s="183"/>
      <c r="H3" s="183"/>
      <c r="I3" s="183"/>
      <c r="J3" s="183"/>
    </row>
    <row r="4" spans="1:10" ht="12.75">
      <c r="A4" s="10"/>
      <c r="B4" s="10"/>
      <c r="C4" s="10"/>
      <c r="D4" s="10"/>
      <c r="E4" s="10"/>
      <c r="F4" s="10"/>
      <c r="G4" s="10"/>
      <c r="H4" s="10"/>
      <c r="I4" s="19"/>
      <c r="J4" s="10"/>
    </row>
    <row r="5" spans="1:10" ht="15" customHeight="1">
      <c r="A5" s="213" t="s">
        <v>18</v>
      </c>
      <c r="B5" s="22" t="s">
        <v>30</v>
      </c>
      <c r="C5" s="22" t="s">
        <v>30</v>
      </c>
      <c r="D5" s="22" t="s">
        <v>32</v>
      </c>
      <c r="E5" s="22" t="s">
        <v>30</v>
      </c>
      <c r="F5" s="22" t="s">
        <v>31</v>
      </c>
      <c r="G5" s="22" t="s">
        <v>31</v>
      </c>
      <c r="H5" s="22" t="s">
        <v>30</v>
      </c>
      <c r="I5" s="22" t="s">
        <v>30</v>
      </c>
      <c r="J5" s="22" t="s">
        <v>30</v>
      </c>
    </row>
    <row r="6" spans="1:10" ht="12.75">
      <c r="A6" s="214"/>
      <c r="B6" s="21" t="s">
        <v>29</v>
      </c>
      <c r="C6" s="21" t="s">
        <v>28</v>
      </c>
      <c r="D6" s="21" t="s">
        <v>27</v>
      </c>
      <c r="E6" s="21" t="s">
        <v>26</v>
      </c>
      <c r="F6" s="21" t="s">
        <v>25</v>
      </c>
      <c r="G6" s="21" t="s">
        <v>24</v>
      </c>
      <c r="H6" s="21" t="s">
        <v>23</v>
      </c>
      <c r="I6" s="21" t="s">
        <v>22</v>
      </c>
      <c r="J6" s="21" t="s">
        <v>21</v>
      </c>
    </row>
    <row r="7" spans="1:10" ht="12.75">
      <c r="A7" s="10" t="s">
        <v>13</v>
      </c>
      <c r="B7" s="19">
        <v>5960</v>
      </c>
      <c r="C7" s="19">
        <v>1480</v>
      </c>
      <c r="D7" s="19">
        <v>4280</v>
      </c>
      <c r="E7" s="19">
        <v>2960</v>
      </c>
      <c r="F7" s="19">
        <v>4170</v>
      </c>
      <c r="G7" s="19">
        <v>5240</v>
      </c>
      <c r="H7" s="19">
        <v>18030</v>
      </c>
      <c r="I7" s="10"/>
      <c r="J7" s="19">
        <v>17930</v>
      </c>
    </row>
    <row r="8" spans="1:10" ht="12.75">
      <c r="A8" s="10" t="s">
        <v>12</v>
      </c>
      <c r="B8" s="19">
        <v>5420</v>
      </c>
      <c r="C8" s="19">
        <v>1190</v>
      </c>
      <c r="D8" s="19">
        <v>4090</v>
      </c>
      <c r="E8" s="19">
        <v>3140</v>
      </c>
      <c r="F8" s="19">
        <v>3850</v>
      </c>
      <c r="G8" s="19">
        <v>5690</v>
      </c>
      <c r="H8" s="19">
        <v>15000</v>
      </c>
      <c r="I8" s="10"/>
      <c r="J8" s="19">
        <v>16310</v>
      </c>
    </row>
    <row r="9" spans="1:10" ht="12.75">
      <c r="A9" s="10" t="s">
        <v>11</v>
      </c>
      <c r="B9" s="19">
        <v>5400</v>
      </c>
      <c r="C9" s="19">
        <v>1200</v>
      </c>
      <c r="D9" s="19">
        <v>4000</v>
      </c>
      <c r="E9" s="19">
        <v>3450</v>
      </c>
      <c r="F9" s="19">
        <v>3800</v>
      </c>
      <c r="G9" s="19">
        <v>6400</v>
      </c>
      <c r="H9" s="19">
        <v>16800</v>
      </c>
      <c r="I9" s="10"/>
      <c r="J9" s="19">
        <v>17200</v>
      </c>
    </row>
    <row r="10" spans="1:10" ht="12.75">
      <c r="A10" s="10" t="s">
        <v>10</v>
      </c>
      <c r="B10" s="19">
        <v>4960</v>
      </c>
      <c r="C10" s="19">
        <v>1550</v>
      </c>
      <c r="D10" s="19">
        <v>3260</v>
      </c>
      <c r="E10" s="19">
        <v>2820</v>
      </c>
      <c r="F10" s="19">
        <v>2800</v>
      </c>
      <c r="G10" s="19">
        <v>6290</v>
      </c>
      <c r="H10" s="19">
        <v>15620</v>
      </c>
      <c r="I10" s="10"/>
      <c r="J10" s="19">
        <v>17010</v>
      </c>
    </row>
    <row r="11" spans="1:10" ht="12.75">
      <c r="A11" s="10" t="s">
        <v>9</v>
      </c>
      <c r="B11" s="19">
        <v>5590</v>
      </c>
      <c r="C11" s="19">
        <v>1870</v>
      </c>
      <c r="D11" s="19">
        <v>4000</v>
      </c>
      <c r="E11" s="19">
        <v>3410</v>
      </c>
      <c r="F11" s="19">
        <v>3740</v>
      </c>
      <c r="G11" s="19">
        <v>6600</v>
      </c>
      <c r="H11" s="19">
        <v>17980</v>
      </c>
      <c r="I11" s="10"/>
      <c r="J11" s="19">
        <v>18700</v>
      </c>
    </row>
    <row r="12" spans="1:10" ht="12.75">
      <c r="A12" s="20" t="s">
        <v>8</v>
      </c>
      <c r="B12" s="89">
        <v>3236.8</v>
      </c>
      <c r="C12" s="89">
        <v>2184.18</v>
      </c>
      <c r="D12" s="89">
        <v>5236.7</v>
      </c>
      <c r="E12" s="89">
        <v>1711.1</v>
      </c>
      <c r="F12" s="89">
        <v>3368.74</v>
      </c>
      <c r="G12" s="89">
        <v>8440.58</v>
      </c>
      <c r="H12" s="89">
        <v>14058.9</v>
      </c>
      <c r="I12" s="89">
        <v>3971.3</v>
      </c>
      <c r="J12" s="89">
        <v>11228.6</v>
      </c>
    </row>
    <row r="13" spans="1:10" ht="12.75">
      <c r="A13" s="20" t="s">
        <v>7</v>
      </c>
      <c r="B13" s="19">
        <v>3520</v>
      </c>
      <c r="C13" s="19">
        <v>2040</v>
      </c>
      <c r="D13" s="19">
        <v>5610</v>
      </c>
      <c r="E13" s="19">
        <v>1570</v>
      </c>
      <c r="F13" s="19">
        <v>3430</v>
      </c>
      <c r="G13" s="19">
        <v>8100</v>
      </c>
      <c r="H13" s="19">
        <v>14800</v>
      </c>
      <c r="I13" s="19">
        <v>4240</v>
      </c>
      <c r="J13" s="19">
        <v>11960</v>
      </c>
    </row>
    <row r="14" spans="1:10" ht="12.75">
      <c r="A14" s="20" t="s">
        <v>6</v>
      </c>
      <c r="B14" s="19">
        <v>2996</v>
      </c>
      <c r="C14" s="19">
        <v>606</v>
      </c>
      <c r="D14" s="19">
        <v>2760</v>
      </c>
      <c r="E14" s="19">
        <v>259</v>
      </c>
      <c r="F14" s="19">
        <v>2183</v>
      </c>
      <c r="G14" s="19">
        <v>7025</v>
      </c>
      <c r="H14" s="19">
        <v>13473</v>
      </c>
      <c r="I14" s="19">
        <v>4567</v>
      </c>
      <c r="J14" s="19">
        <v>10522</v>
      </c>
    </row>
    <row r="15" spans="1:10" ht="12.75">
      <c r="A15" s="10" t="s">
        <v>5</v>
      </c>
      <c r="B15" s="19">
        <v>3421</v>
      </c>
      <c r="C15" s="19">
        <v>447</v>
      </c>
      <c r="D15" s="19">
        <v>3493</v>
      </c>
      <c r="E15" s="19">
        <v>1981</v>
      </c>
      <c r="F15" s="19">
        <v>4589</v>
      </c>
      <c r="G15" s="19">
        <v>8958</v>
      </c>
      <c r="H15" s="19">
        <v>16756</v>
      </c>
      <c r="I15" s="19">
        <v>3767</v>
      </c>
      <c r="J15" s="19">
        <v>6672</v>
      </c>
    </row>
    <row r="16" spans="1:10" ht="12.75">
      <c r="A16" s="10" t="s">
        <v>4</v>
      </c>
      <c r="B16" s="19">
        <v>3208</v>
      </c>
      <c r="C16" s="19">
        <v>1493</v>
      </c>
      <c r="D16" s="19">
        <v>3750</v>
      </c>
      <c r="E16" s="19">
        <v>887</v>
      </c>
      <c r="F16" s="19">
        <v>4584</v>
      </c>
      <c r="G16" s="19">
        <v>9385</v>
      </c>
      <c r="H16" s="19">
        <v>17757</v>
      </c>
      <c r="I16" s="19">
        <v>3839</v>
      </c>
      <c r="J16" s="19">
        <v>8063</v>
      </c>
    </row>
    <row r="17" spans="1:10" ht="12.75">
      <c r="A17" s="10" t="s">
        <v>138</v>
      </c>
      <c r="B17" s="19">
        <v>1865</v>
      </c>
      <c r="C17" s="19">
        <v>1421</v>
      </c>
      <c r="D17" s="19">
        <v>3607</v>
      </c>
      <c r="E17" s="19">
        <v>1681</v>
      </c>
      <c r="F17" s="19">
        <v>2080</v>
      </c>
      <c r="G17" s="19">
        <v>5998</v>
      </c>
      <c r="H17" s="19">
        <v>10383</v>
      </c>
      <c r="I17" s="19">
        <v>3393</v>
      </c>
      <c r="J17" s="19">
        <v>10419</v>
      </c>
    </row>
    <row r="18" spans="1:11" ht="12.75">
      <c r="A18" s="18" t="s">
        <v>153</v>
      </c>
      <c r="B18" s="17">
        <v>2546</v>
      </c>
      <c r="C18" s="17">
        <v>1103</v>
      </c>
      <c r="D18" s="17">
        <v>5104</v>
      </c>
      <c r="E18" s="17">
        <v>942</v>
      </c>
      <c r="F18" s="17">
        <v>3017</v>
      </c>
      <c r="G18" s="17">
        <v>8372</v>
      </c>
      <c r="H18" s="17">
        <v>14459</v>
      </c>
      <c r="I18" s="17">
        <v>3334</v>
      </c>
      <c r="J18" s="17">
        <v>10012</v>
      </c>
      <c r="K18" s="97"/>
    </row>
    <row r="19" spans="1:10" ht="12.75" customHeight="1">
      <c r="A19" s="104" t="s">
        <v>162</v>
      </c>
      <c r="B19" s="16"/>
      <c r="C19" s="16"/>
      <c r="D19" s="16"/>
      <c r="E19" s="16"/>
      <c r="F19" s="16"/>
      <c r="G19" s="16"/>
      <c r="H19" s="16"/>
      <c r="I19" s="16"/>
      <c r="J19" s="16"/>
    </row>
    <row r="20" spans="1:10" ht="12.75">
      <c r="A20" s="10"/>
      <c r="B20" s="10"/>
      <c r="C20" s="10"/>
      <c r="D20" s="10"/>
      <c r="E20" s="10"/>
      <c r="F20" s="10"/>
      <c r="G20" s="10"/>
      <c r="H20" s="10"/>
      <c r="I20" s="10"/>
      <c r="J20" s="10"/>
    </row>
  </sheetData>
  <sheetProtection/>
  <mergeCells count="4">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J20"/>
  <sheetViews>
    <sheetView view="pageBreakPreview" zoomScaleSheetLayoutView="100" zoomScalePageLayoutView="0" workbookViewId="0" topLeftCell="A1">
      <selection activeCell="A1" sqref="A1:J1"/>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0" ht="12.75">
      <c r="A1" s="183" t="s">
        <v>73</v>
      </c>
      <c r="B1" s="183"/>
      <c r="C1" s="183"/>
      <c r="D1" s="183"/>
      <c r="E1" s="183"/>
      <c r="F1" s="183"/>
      <c r="G1" s="183"/>
      <c r="H1" s="183"/>
      <c r="I1" s="183"/>
      <c r="J1" s="183"/>
    </row>
    <row r="2" spans="1:10" ht="14.25" customHeight="1">
      <c r="A2" s="183" t="s">
        <v>54</v>
      </c>
      <c r="B2" s="183"/>
      <c r="C2" s="183"/>
      <c r="D2" s="183"/>
      <c r="E2" s="183"/>
      <c r="F2" s="183"/>
      <c r="G2" s="183"/>
      <c r="H2" s="183"/>
      <c r="I2" s="183"/>
      <c r="J2" s="183"/>
    </row>
    <row r="3" spans="1:10" ht="12.75">
      <c r="A3" s="183" t="s">
        <v>34</v>
      </c>
      <c r="B3" s="183"/>
      <c r="C3" s="183"/>
      <c r="D3" s="183"/>
      <c r="E3" s="183"/>
      <c r="F3" s="183"/>
      <c r="G3" s="183"/>
      <c r="H3" s="183"/>
      <c r="I3" s="183"/>
      <c r="J3" s="183"/>
    </row>
    <row r="4" spans="1:10" ht="12.75">
      <c r="A4" s="10"/>
      <c r="B4" s="10"/>
      <c r="C4" s="10"/>
      <c r="D4" s="10"/>
      <c r="E4" s="10"/>
      <c r="F4" s="10"/>
      <c r="G4" s="10"/>
      <c r="H4" s="10"/>
      <c r="I4" s="19"/>
      <c r="J4" s="10"/>
    </row>
    <row r="5" spans="1:10" ht="12.75">
      <c r="A5" s="213" t="s">
        <v>18</v>
      </c>
      <c r="B5" s="22" t="s">
        <v>30</v>
      </c>
      <c r="C5" s="22" t="s">
        <v>30</v>
      </c>
      <c r="D5" s="22" t="s">
        <v>32</v>
      </c>
      <c r="E5" s="22" t="s">
        <v>30</v>
      </c>
      <c r="F5" s="22" t="s">
        <v>31</v>
      </c>
      <c r="G5" s="22" t="s">
        <v>31</v>
      </c>
      <c r="H5" s="22" t="s">
        <v>30</v>
      </c>
      <c r="I5" s="22" t="s">
        <v>30</v>
      </c>
      <c r="J5" s="22" t="s">
        <v>30</v>
      </c>
    </row>
    <row r="6" spans="1:10" ht="12.75">
      <c r="A6" s="214"/>
      <c r="B6" s="21" t="s">
        <v>29</v>
      </c>
      <c r="C6" s="21" t="s">
        <v>28</v>
      </c>
      <c r="D6" s="21" t="s">
        <v>27</v>
      </c>
      <c r="E6" s="21" t="s">
        <v>26</v>
      </c>
      <c r="F6" s="21" t="s">
        <v>25</v>
      </c>
      <c r="G6" s="21" t="s">
        <v>24</v>
      </c>
      <c r="H6" s="21" t="s">
        <v>23</v>
      </c>
      <c r="I6" s="21" t="s">
        <v>22</v>
      </c>
      <c r="J6" s="21" t="s">
        <v>21</v>
      </c>
    </row>
    <row r="7" spans="1:10" ht="12.75">
      <c r="A7" s="25" t="s">
        <v>13</v>
      </c>
      <c r="B7" s="26">
        <v>131241.4</v>
      </c>
      <c r="C7" s="24">
        <v>21402.7</v>
      </c>
      <c r="D7" s="24">
        <v>82529.4</v>
      </c>
      <c r="E7" s="24">
        <v>49669.7</v>
      </c>
      <c r="F7" s="24">
        <v>62218.6</v>
      </c>
      <c r="G7" s="24">
        <v>104593.9</v>
      </c>
      <c r="H7" s="24">
        <v>420346.7</v>
      </c>
      <c r="I7" s="25"/>
      <c r="J7" s="24">
        <v>419319.1</v>
      </c>
    </row>
    <row r="8" spans="1:10" ht="12.75">
      <c r="A8" s="10" t="s">
        <v>12</v>
      </c>
      <c r="B8" s="19">
        <v>110721.3</v>
      </c>
      <c r="C8" s="19">
        <v>14420.5</v>
      </c>
      <c r="D8" s="19">
        <v>63776.2</v>
      </c>
      <c r="E8" s="19">
        <v>57186.7</v>
      </c>
      <c r="F8" s="19">
        <v>57216.7</v>
      </c>
      <c r="G8" s="19">
        <v>113195.2</v>
      </c>
      <c r="H8" s="19">
        <v>297628.6</v>
      </c>
      <c r="I8" s="10"/>
      <c r="J8" s="19">
        <v>367637.1</v>
      </c>
    </row>
    <row r="9" spans="1:10" ht="12.75">
      <c r="A9" s="10" t="s">
        <v>11</v>
      </c>
      <c r="B9" s="19">
        <v>109620</v>
      </c>
      <c r="C9" s="19">
        <v>15000</v>
      </c>
      <c r="D9" s="19">
        <v>63360</v>
      </c>
      <c r="E9" s="19">
        <v>65550</v>
      </c>
      <c r="F9" s="19">
        <v>57190</v>
      </c>
      <c r="G9" s="19">
        <v>128320</v>
      </c>
      <c r="H9" s="19">
        <v>302400</v>
      </c>
      <c r="I9" s="10"/>
      <c r="J9" s="19">
        <v>390784</v>
      </c>
    </row>
    <row r="10" spans="1:10" ht="12.75">
      <c r="A10" s="10" t="s">
        <v>10</v>
      </c>
      <c r="B10" s="19">
        <v>106540.8</v>
      </c>
      <c r="C10" s="19">
        <v>25575</v>
      </c>
      <c r="D10" s="19">
        <v>43227.6</v>
      </c>
      <c r="E10" s="19">
        <v>56512.8</v>
      </c>
      <c r="F10" s="19">
        <v>42448</v>
      </c>
      <c r="G10" s="19">
        <v>127498.3</v>
      </c>
      <c r="H10" s="19">
        <v>321303.4</v>
      </c>
      <c r="I10" s="10"/>
      <c r="J10" s="19">
        <v>380683.8</v>
      </c>
    </row>
    <row r="11" spans="1:10" ht="12.75">
      <c r="A11" s="10" t="s">
        <v>9</v>
      </c>
      <c r="B11" s="19">
        <v>120464.5</v>
      </c>
      <c r="C11" s="19">
        <v>31322.5</v>
      </c>
      <c r="D11" s="19">
        <v>59440</v>
      </c>
      <c r="E11" s="19">
        <v>44261.8</v>
      </c>
      <c r="F11" s="19">
        <v>63355.6</v>
      </c>
      <c r="G11" s="19">
        <v>131670</v>
      </c>
      <c r="H11" s="19">
        <v>446083.8</v>
      </c>
      <c r="I11" s="10"/>
      <c r="J11" s="19">
        <v>482834</v>
      </c>
    </row>
    <row r="12" spans="1:10" ht="12.75">
      <c r="A12" s="20" t="s">
        <v>8</v>
      </c>
      <c r="B12" s="19">
        <v>56405.8</v>
      </c>
      <c r="C12" s="19">
        <v>20394.8</v>
      </c>
      <c r="D12" s="19">
        <v>87051.9</v>
      </c>
      <c r="E12" s="19">
        <v>22726.8</v>
      </c>
      <c r="F12" s="19">
        <v>44973.2</v>
      </c>
      <c r="G12" s="19">
        <v>97715.5</v>
      </c>
      <c r="H12" s="19">
        <v>212544.8</v>
      </c>
      <c r="I12" s="19">
        <v>72423.3</v>
      </c>
      <c r="J12" s="19">
        <v>213984.4</v>
      </c>
    </row>
    <row r="13" spans="1:10" ht="12.75">
      <c r="A13" s="20" t="s">
        <v>7</v>
      </c>
      <c r="B13" s="19">
        <v>66880</v>
      </c>
      <c r="C13" s="19">
        <v>27744</v>
      </c>
      <c r="D13" s="19">
        <v>86001.3</v>
      </c>
      <c r="E13" s="19">
        <v>26690</v>
      </c>
      <c r="F13" s="19">
        <v>58550.1</v>
      </c>
      <c r="G13" s="19">
        <v>135270</v>
      </c>
      <c r="H13" s="19">
        <v>220224</v>
      </c>
      <c r="I13" s="19">
        <v>86623.2</v>
      </c>
      <c r="J13" s="19">
        <v>251518.8</v>
      </c>
    </row>
    <row r="14" spans="1:10" ht="12.75">
      <c r="A14" s="20" t="s">
        <v>6</v>
      </c>
      <c r="B14" s="19">
        <v>51591.1</v>
      </c>
      <c r="C14" s="19">
        <v>8350.7</v>
      </c>
      <c r="D14" s="19">
        <v>53081.5</v>
      </c>
      <c r="E14" s="19">
        <v>3752.9</v>
      </c>
      <c r="F14" s="19">
        <v>31915.5</v>
      </c>
      <c r="G14" s="19">
        <v>109800.8</v>
      </c>
      <c r="H14" s="19">
        <v>265552.8</v>
      </c>
      <c r="I14" s="19">
        <v>121619.2</v>
      </c>
      <c r="J14" s="19">
        <v>272625</v>
      </c>
    </row>
    <row r="15" spans="1:10" ht="12.75">
      <c r="A15" s="20" t="s">
        <v>5</v>
      </c>
      <c r="B15" s="19">
        <v>78466.3</v>
      </c>
      <c r="C15" s="19">
        <v>11764.2</v>
      </c>
      <c r="D15" s="19">
        <v>86174.8</v>
      </c>
      <c r="E15" s="19">
        <v>38358</v>
      </c>
      <c r="F15" s="19">
        <v>57455.5</v>
      </c>
      <c r="G15" s="19">
        <v>165633.4</v>
      </c>
      <c r="H15" s="19">
        <v>315519.2</v>
      </c>
      <c r="I15" s="19">
        <v>124687.7</v>
      </c>
      <c r="J15" s="19">
        <v>197024.2</v>
      </c>
    </row>
    <row r="16" spans="1:10" ht="12.75">
      <c r="A16" s="20" t="s">
        <v>4</v>
      </c>
      <c r="B16" s="19">
        <v>75516</v>
      </c>
      <c r="C16" s="19">
        <v>31084</v>
      </c>
      <c r="D16" s="19">
        <v>79125</v>
      </c>
      <c r="E16" s="19">
        <v>15805</v>
      </c>
      <c r="F16" s="19">
        <v>111620</v>
      </c>
      <c r="G16" s="19">
        <v>255835</v>
      </c>
      <c r="H16" s="19">
        <v>615990</v>
      </c>
      <c r="I16" s="19">
        <v>142120</v>
      </c>
      <c r="J16" s="19">
        <v>343081</v>
      </c>
    </row>
    <row r="17" spans="1:10" ht="12.75">
      <c r="A17" s="20" t="s">
        <v>138</v>
      </c>
      <c r="B17" s="19">
        <v>41067.3</v>
      </c>
      <c r="C17" s="19">
        <v>16000.460000000001</v>
      </c>
      <c r="D17" s="19">
        <v>88299.36</v>
      </c>
      <c r="E17" s="19">
        <v>25652.06</v>
      </c>
      <c r="F17" s="19">
        <v>34486.4</v>
      </c>
      <c r="G17" s="19">
        <v>101006.31999999999</v>
      </c>
      <c r="H17" s="19">
        <v>272034.6</v>
      </c>
      <c r="I17" s="19">
        <v>122928.38999999998</v>
      </c>
      <c r="J17" s="19">
        <v>385711.38</v>
      </c>
    </row>
    <row r="18" spans="1:10" ht="12.75">
      <c r="A18" s="18" t="s">
        <v>153</v>
      </c>
      <c r="B18" s="17">
        <v>51863.11990316702</v>
      </c>
      <c r="C18" s="17">
        <v>16391.720884117247</v>
      </c>
      <c r="D18" s="17">
        <v>112644.46653744439</v>
      </c>
      <c r="E18" s="17">
        <v>19220.222324539445</v>
      </c>
      <c r="F18" s="17">
        <v>69067.98620052033</v>
      </c>
      <c r="G18" s="17">
        <v>152632.15975101327</v>
      </c>
      <c r="H18" s="17">
        <v>314581.7498466616</v>
      </c>
      <c r="I18" s="17">
        <v>76034.57195077253</v>
      </c>
      <c r="J18" s="17">
        <v>340220.209903059</v>
      </c>
    </row>
    <row r="19" spans="1:10" ht="12.75" customHeight="1">
      <c r="A19" s="105" t="s">
        <v>161</v>
      </c>
      <c r="B19" s="23"/>
      <c r="C19" s="23"/>
      <c r="D19" s="11"/>
      <c r="E19" s="11"/>
      <c r="F19" s="10"/>
      <c r="G19" s="10"/>
      <c r="H19" s="10"/>
      <c r="I19" s="10"/>
      <c r="J19" s="10"/>
    </row>
    <row r="20" spans="1:10" ht="14.25">
      <c r="A20" s="215"/>
      <c r="B20" s="216"/>
      <c r="C20" s="216"/>
      <c r="D20" s="10"/>
      <c r="E20" s="10"/>
      <c r="F20" s="10"/>
      <c r="G20" s="10"/>
      <c r="H20" s="10"/>
      <c r="I20" s="10"/>
      <c r="J20" s="10"/>
    </row>
  </sheetData>
  <sheetProtection/>
  <mergeCells count="5">
    <mergeCell ref="A20:C20"/>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5"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Q40"/>
  <sheetViews>
    <sheetView view="pageBreakPreview" zoomScaleSheetLayoutView="100" zoomScalePageLayoutView="0" workbookViewId="0" topLeftCell="A1">
      <selection activeCell="A1" sqref="A1:J1"/>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17" ht="12.75">
      <c r="A1" s="183" t="s">
        <v>185</v>
      </c>
      <c r="B1" s="183"/>
      <c r="C1" s="183"/>
      <c r="D1" s="183"/>
      <c r="E1" s="183"/>
      <c r="F1" s="183"/>
      <c r="G1" s="183"/>
      <c r="H1" s="183"/>
      <c r="I1" s="183"/>
      <c r="J1" s="183"/>
      <c r="K1" s="15"/>
      <c r="L1" s="15"/>
      <c r="M1" s="15"/>
      <c r="N1" s="15"/>
      <c r="O1" s="15"/>
      <c r="P1" s="15"/>
      <c r="Q1" s="15"/>
    </row>
    <row r="2" spans="1:17" ht="12.75">
      <c r="A2" s="183" t="s">
        <v>53</v>
      </c>
      <c r="B2" s="183"/>
      <c r="C2" s="183"/>
      <c r="D2" s="183"/>
      <c r="E2" s="183"/>
      <c r="F2" s="183"/>
      <c r="G2" s="183"/>
      <c r="H2" s="183"/>
      <c r="I2" s="183"/>
      <c r="J2" s="183"/>
      <c r="K2" s="15"/>
      <c r="L2" s="15"/>
      <c r="M2" s="15"/>
      <c r="N2" s="15"/>
      <c r="O2" s="15"/>
      <c r="P2" s="15"/>
      <c r="Q2" s="15"/>
    </row>
    <row r="3" spans="1:17" ht="15" customHeight="1">
      <c r="A3" s="183" t="s">
        <v>35</v>
      </c>
      <c r="B3" s="183"/>
      <c r="C3" s="183"/>
      <c r="D3" s="183"/>
      <c r="E3" s="183"/>
      <c r="F3" s="183"/>
      <c r="G3" s="183"/>
      <c r="H3" s="183"/>
      <c r="I3" s="183"/>
      <c r="J3" s="183"/>
      <c r="K3" s="15"/>
      <c r="L3" s="15"/>
      <c r="M3" s="15"/>
      <c r="N3" s="15"/>
      <c r="O3" s="15"/>
      <c r="P3" s="15"/>
      <c r="Q3" s="15"/>
    </row>
    <row r="4" spans="1:17" ht="12.75">
      <c r="A4" s="10"/>
      <c r="B4" s="10"/>
      <c r="C4" s="10"/>
      <c r="D4" s="10"/>
      <c r="E4" s="10"/>
      <c r="F4" s="10"/>
      <c r="G4" s="10"/>
      <c r="H4" s="10"/>
      <c r="I4" s="10"/>
      <c r="J4" s="10"/>
      <c r="K4" s="10"/>
      <c r="L4" s="10"/>
      <c r="M4" s="10"/>
      <c r="N4" s="10"/>
      <c r="O4" s="10"/>
      <c r="P4" s="10"/>
      <c r="Q4" s="10"/>
    </row>
    <row r="5" spans="1:17" ht="15" customHeight="1">
      <c r="A5" s="213" t="s">
        <v>18</v>
      </c>
      <c r="B5" s="22" t="s">
        <v>30</v>
      </c>
      <c r="C5" s="22" t="s">
        <v>30</v>
      </c>
      <c r="D5" s="22" t="s">
        <v>32</v>
      </c>
      <c r="E5" s="22" t="s">
        <v>30</v>
      </c>
      <c r="F5" s="22" t="s">
        <v>31</v>
      </c>
      <c r="G5" s="22" t="s">
        <v>31</v>
      </c>
      <c r="H5" s="22" t="s">
        <v>30</v>
      </c>
      <c r="I5" s="22" t="s">
        <v>30</v>
      </c>
      <c r="J5" s="22" t="s">
        <v>30</v>
      </c>
      <c r="K5" s="14"/>
      <c r="L5" s="14"/>
      <c r="M5" s="14"/>
      <c r="N5" s="14"/>
      <c r="O5" s="14"/>
      <c r="P5" s="14"/>
      <c r="Q5" s="14"/>
    </row>
    <row r="6" spans="1:17" ht="15" customHeight="1">
      <c r="A6" s="214"/>
      <c r="B6" s="21" t="s">
        <v>29</v>
      </c>
      <c r="C6" s="21" t="s">
        <v>28</v>
      </c>
      <c r="D6" s="21" t="s">
        <v>27</v>
      </c>
      <c r="E6" s="21" t="s">
        <v>26</v>
      </c>
      <c r="F6" s="21" t="s">
        <v>25</v>
      </c>
      <c r="G6" s="21" t="s">
        <v>24</v>
      </c>
      <c r="H6" s="21" t="s">
        <v>23</v>
      </c>
      <c r="I6" s="21" t="s">
        <v>22</v>
      </c>
      <c r="J6" s="21" t="s">
        <v>21</v>
      </c>
      <c r="K6" s="14"/>
      <c r="L6" s="14"/>
      <c r="M6" s="14"/>
      <c r="N6" s="14"/>
      <c r="O6" s="14"/>
      <c r="P6" s="14"/>
      <c r="Q6" s="14"/>
    </row>
    <row r="7" spans="1:17" ht="12.75" customHeight="1">
      <c r="A7" s="10" t="s">
        <v>13</v>
      </c>
      <c r="B7" s="30">
        <v>22.020369127516776</v>
      </c>
      <c r="C7" s="27">
        <v>14.461283783783784</v>
      </c>
      <c r="D7" s="27">
        <v>19.28257009345794</v>
      </c>
      <c r="E7" s="27">
        <v>16.780304054054053</v>
      </c>
      <c r="F7" s="27">
        <v>14.920527577937651</v>
      </c>
      <c r="G7" s="27">
        <v>19.960667938931298</v>
      </c>
      <c r="H7" s="27">
        <v>23.313738214087632</v>
      </c>
      <c r="I7" s="27"/>
      <c r="J7" s="27">
        <v>23.38645287228109</v>
      </c>
      <c r="K7" s="27"/>
      <c r="L7" s="27"/>
      <c r="M7" s="27"/>
      <c r="N7" s="27"/>
      <c r="O7" s="27"/>
      <c r="P7" s="27"/>
      <c r="Q7" s="27"/>
    </row>
    <row r="8" spans="1:17" ht="12.75" customHeight="1">
      <c r="A8" s="10" t="s">
        <v>12</v>
      </c>
      <c r="B8" s="27">
        <v>20.42828413284133</v>
      </c>
      <c r="C8" s="27">
        <v>12.118067226890757</v>
      </c>
      <c r="D8" s="27">
        <v>15.59320293398533</v>
      </c>
      <c r="E8" s="27">
        <v>18.21232484076433</v>
      </c>
      <c r="F8" s="27">
        <v>14.86148051948052</v>
      </c>
      <c r="G8" s="27">
        <v>19.89370826010545</v>
      </c>
      <c r="H8" s="27">
        <v>19.841906666666667</v>
      </c>
      <c r="I8" s="27"/>
      <c r="J8" s="27">
        <v>22.54059472716125</v>
      </c>
      <c r="K8" s="27"/>
      <c r="L8" s="27"/>
      <c r="M8" s="27"/>
      <c r="N8" s="27"/>
      <c r="O8" s="27"/>
      <c r="P8" s="27"/>
      <c r="Q8" s="27"/>
    </row>
    <row r="9" spans="1:17" ht="12.75" customHeight="1">
      <c r="A9" s="10" t="s">
        <v>11</v>
      </c>
      <c r="B9" s="27">
        <v>20.3</v>
      </c>
      <c r="C9" s="27">
        <v>12.5</v>
      </c>
      <c r="D9" s="27">
        <v>15.84</v>
      </c>
      <c r="E9" s="27">
        <v>19</v>
      </c>
      <c r="F9" s="27">
        <v>15.05</v>
      </c>
      <c r="G9" s="27">
        <v>20.05</v>
      </c>
      <c r="H9" s="27">
        <v>18</v>
      </c>
      <c r="I9" s="27"/>
      <c r="J9" s="27">
        <v>22.72</v>
      </c>
      <c r="K9" s="27"/>
      <c r="L9" s="27"/>
      <c r="M9" s="27"/>
      <c r="N9" s="27"/>
      <c r="O9" s="27"/>
      <c r="P9" s="27"/>
      <c r="Q9" s="27"/>
    </row>
    <row r="10" spans="1:17" ht="12.75" customHeight="1">
      <c r="A10" s="10" t="s">
        <v>10</v>
      </c>
      <c r="B10" s="27">
        <v>21.48</v>
      </c>
      <c r="C10" s="27">
        <v>16.5</v>
      </c>
      <c r="D10" s="27">
        <v>13.26</v>
      </c>
      <c r="E10" s="27">
        <v>20.04</v>
      </c>
      <c r="F10" s="27">
        <v>15.16</v>
      </c>
      <c r="G10" s="27">
        <v>20.27</v>
      </c>
      <c r="H10" s="27">
        <v>20.57</v>
      </c>
      <c r="I10" s="10"/>
      <c r="J10" s="27">
        <v>22.380000000000003</v>
      </c>
      <c r="K10" s="27"/>
      <c r="L10" s="27"/>
      <c r="M10" s="27"/>
      <c r="N10" s="27"/>
      <c r="O10" s="27"/>
      <c r="P10" s="27"/>
      <c r="Q10" s="27"/>
    </row>
    <row r="11" spans="1:17" ht="12.75" customHeight="1">
      <c r="A11" s="10" t="s">
        <v>9</v>
      </c>
      <c r="B11" s="27">
        <v>21.55</v>
      </c>
      <c r="C11" s="27">
        <v>16.75</v>
      </c>
      <c r="D11" s="27">
        <v>14.86</v>
      </c>
      <c r="E11" s="27">
        <v>12.98</v>
      </c>
      <c r="F11" s="27">
        <v>16.94</v>
      </c>
      <c r="G11" s="27">
        <v>19.95</v>
      </c>
      <c r="H11" s="27">
        <v>24.81</v>
      </c>
      <c r="I11" s="10"/>
      <c r="J11" s="27">
        <v>25.82</v>
      </c>
      <c r="K11" s="27"/>
      <c r="L11" s="27"/>
      <c r="M11" s="27"/>
      <c r="N11" s="27"/>
      <c r="O11" s="27"/>
      <c r="P11" s="27"/>
      <c r="Q11" s="27"/>
    </row>
    <row r="12" spans="1:17" ht="12.75" customHeight="1">
      <c r="A12" s="20" t="s">
        <v>8</v>
      </c>
      <c r="B12" s="27">
        <v>17.426408798813643</v>
      </c>
      <c r="C12" s="27">
        <v>9.337508813376187</v>
      </c>
      <c r="D12" s="27">
        <v>16.623426967364942</v>
      </c>
      <c r="E12" s="27">
        <v>13.281982350534744</v>
      </c>
      <c r="F12" s="27">
        <v>13.350154657230894</v>
      </c>
      <c r="G12" s="27">
        <v>11.576870309860222</v>
      </c>
      <c r="H12" s="27">
        <v>15.118167139676645</v>
      </c>
      <c r="I12" s="27">
        <v>18.236673129705636</v>
      </c>
      <c r="J12" s="27">
        <v>19.057086368736975</v>
      </c>
      <c r="K12" s="27"/>
      <c r="L12" s="27"/>
      <c r="M12" s="27"/>
      <c r="N12" s="27"/>
      <c r="O12" s="27"/>
      <c r="P12" s="27"/>
      <c r="Q12" s="27"/>
    </row>
    <row r="13" spans="1:17" ht="12.75" customHeight="1">
      <c r="A13" s="20" t="s">
        <v>7</v>
      </c>
      <c r="B13" s="27">
        <v>19</v>
      </c>
      <c r="C13" s="27">
        <v>13.6</v>
      </c>
      <c r="D13" s="27">
        <v>15.330000000000002</v>
      </c>
      <c r="E13" s="27">
        <v>17</v>
      </c>
      <c r="F13" s="27">
        <v>17.07</v>
      </c>
      <c r="G13" s="27">
        <v>16.7</v>
      </c>
      <c r="H13" s="27">
        <v>14.88</v>
      </c>
      <c r="I13" s="27">
        <v>20.43</v>
      </c>
      <c r="J13" s="27">
        <v>21.03</v>
      </c>
      <c r="K13" s="27"/>
      <c r="L13" s="27"/>
      <c r="M13" s="27"/>
      <c r="N13" s="27"/>
      <c r="O13" s="27"/>
      <c r="P13" s="27"/>
      <c r="Q13" s="27"/>
    </row>
    <row r="14" spans="1:17" ht="12.75" customHeight="1">
      <c r="A14" s="20" t="s">
        <v>6</v>
      </c>
      <c r="B14" s="27">
        <v>17.22</v>
      </c>
      <c r="C14" s="27">
        <v>13.780000000000001</v>
      </c>
      <c r="D14" s="27">
        <v>19.23</v>
      </c>
      <c r="E14" s="27">
        <v>14.49</v>
      </c>
      <c r="F14" s="27">
        <v>14.62</v>
      </c>
      <c r="G14" s="27">
        <v>15.63</v>
      </c>
      <c r="H14" s="27">
        <v>19.71</v>
      </c>
      <c r="I14" s="27">
        <v>26.630000000000003</v>
      </c>
      <c r="J14" s="27">
        <v>25.910000000000004</v>
      </c>
      <c r="K14" s="27"/>
      <c r="L14" s="27"/>
      <c r="M14" s="27"/>
      <c r="N14" s="27"/>
      <c r="O14" s="27"/>
      <c r="P14" s="27"/>
      <c r="Q14" s="27"/>
    </row>
    <row r="15" spans="1:17" ht="12.75" customHeight="1">
      <c r="A15" s="20" t="s">
        <v>5</v>
      </c>
      <c r="B15" s="27">
        <v>22.94</v>
      </c>
      <c r="C15" s="27">
        <v>26.330000000000002</v>
      </c>
      <c r="D15" s="27">
        <v>24.669999999999998</v>
      </c>
      <c r="E15" s="27">
        <v>19.36</v>
      </c>
      <c r="F15" s="27">
        <v>12.52</v>
      </c>
      <c r="G15" s="27">
        <v>18.490000000000002</v>
      </c>
      <c r="H15" s="27">
        <v>18.830000000000002</v>
      </c>
      <c r="I15" s="27">
        <v>33.1</v>
      </c>
      <c r="J15" s="27">
        <v>29.53</v>
      </c>
      <c r="K15" s="27"/>
      <c r="L15" s="27"/>
      <c r="M15" s="27"/>
      <c r="N15" s="27"/>
      <c r="O15" s="27"/>
      <c r="P15" s="27"/>
      <c r="Q15" s="27"/>
    </row>
    <row r="16" spans="1:17" ht="12.75" customHeight="1">
      <c r="A16" s="20" t="s">
        <v>4</v>
      </c>
      <c r="B16" s="27">
        <v>23.54</v>
      </c>
      <c r="C16" s="27">
        <v>20.52</v>
      </c>
      <c r="D16" s="27">
        <v>21.1</v>
      </c>
      <c r="E16" s="27">
        <v>17.82</v>
      </c>
      <c r="F16" s="27">
        <v>24.35</v>
      </c>
      <c r="G16" s="27">
        <v>27.26</v>
      </c>
      <c r="H16" s="27">
        <v>34.69</v>
      </c>
      <c r="I16" s="27">
        <v>37.019999999999996</v>
      </c>
      <c r="J16" s="27">
        <v>42.55</v>
      </c>
      <c r="K16" s="27"/>
      <c r="L16" s="27"/>
      <c r="M16" s="27"/>
      <c r="N16" s="27"/>
      <c r="O16" s="27"/>
      <c r="P16" s="27"/>
      <c r="Q16" s="27"/>
    </row>
    <row r="17" spans="1:17" ht="12.75" customHeight="1">
      <c r="A17" s="20" t="s">
        <v>138</v>
      </c>
      <c r="B17" s="27">
        <v>22.02</v>
      </c>
      <c r="C17" s="27">
        <v>11.26</v>
      </c>
      <c r="D17" s="27">
        <v>24.48</v>
      </c>
      <c r="E17" s="27">
        <v>15.260000000000002</v>
      </c>
      <c r="F17" s="27">
        <v>16.580000000000002</v>
      </c>
      <c r="G17" s="27">
        <v>16.84</v>
      </c>
      <c r="H17" s="27">
        <v>26.2</v>
      </c>
      <c r="I17" s="27">
        <v>36.230000000000004</v>
      </c>
      <c r="J17" s="27">
        <v>37.019999999999996</v>
      </c>
      <c r="K17" s="27"/>
      <c r="L17" s="27"/>
      <c r="M17" s="27"/>
      <c r="N17" s="27"/>
      <c r="O17" s="27"/>
      <c r="P17" s="27"/>
      <c r="Q17" s="27"/>
    </row>
    <row r="18" spans="1:17" ht="12.75" customHeight="1">
      <c r="A18" s="18" t="s">
        <v>153</v>
      </c>
      <c r="B18" s="28">
        <v>20.37043201224156</v>
      </c>
      <c r="C18" s="28">
        <v>14.861034346434494</v>
      </c>
      <c r="D18" s="28">
        <v>22.069840622540045</v>
      </c>
      <c r="E18" s="28">
        <v>20.40363304091236</v>
      </c>
      <c r="F18" s="28">
        <v>22.892935432721355</v>
      </c>
      <c r="G18" s="28">
        <v>18.231266095438755</v>
      </c>
      <c r="H18" s="28">
        <v>21.75681235539536</v>
      </c>
      <c r="I18" s="29">
        <v>22.80581042314713</v>
      </c>
      <c r="J18" s="28">
        <v>33.98124349810817</v>
      </c>
      <c r="K18" s="27"/>
      <c r="L18" s="27"/>
      <c r="M18" s="27"/>
      <c r="N18" s="27"/>
      <c r="O18" s="27"/>
      <c r="P18" s="27"/>
      <c r="Q18" s="27"/>
    </row>
    <row r="19" spans="1:10" ht="12.75" customHeight="1">
      <c r="A19" s="104" t="s">
        <v>161</v>
      </c>
      <c r="B19" s="16"/>
      <c r="C19" s="16"/>
      <c r="D19" s="16"/>
      <c r="E19" s="16"/>
      <c r="F19" s="16"/>
      <c r="G19" s="16"/>
      <c r="H19" s="16"/>
      <c r="I19" s="16"/>
      <c r="J19" s="16"/>
    </row>
    <row r="20" spans="1:10" ht="12.75">
      <c r="A20" s="10"/>
      <c r="B20" s="10"/>
      <c r="C20" s="10"/>
      <c r="D20" s="10"/>
      <c r="E20" s="10"/>
      <c r="F20" s="10"/>
      <c r="G20" s="10"/>
      <c r="H20" s="10"/>
      <c r="I20" s="10"/>
      <c r="J20" s="10"/>
    </row>
    <row r="21" ht="12.75">
      <c r="O21" s="10"/>
    </row>
    <row r="25" ht="12.75">
      <c r="N25" s="10"/>
    </row>
    <row r="40" ht="12.75">
      <c r="L40" s="10"/>
    </row>
  </sheetData>
  <sheetProtection/>
  <mergeCells count="4">
    <mergeCell ref="A5:A6"/>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6" r:id="rId2"/>
  <headerFooter>
    <oddFooter>&amp;C&amp;"Arial,Normal"&amp;10 14</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1">
      <selection activeCell="A1" sqref="A1:H1"/>
    </sheetView>
  </sheetViews>
  <sheetFormatPr defaultColWidth="11.421875" defaultRowHeight="15"/>
  <cols>
    <col min="1" max="1" width="16.8515625" style="111" customWidth="1"/>
    <col min="2" max="2" width="23.7109375" style="111" customWidth="1"/>
    <col min="3" max="8" width="12.140625" style="111" customWidth="1"/>
    <col min="9" max="16384" width="11.421875" style="111" customWidth="1"/>
  </cols>
  <sheetData>
    <row r="1" spans="1:8" ht="12.75">
      <c r="A1" s="217" t="s">
        <v>199</v>
      </c>
      <c r="B1" s="218"/>
      <c r="C1" s="218"/>
      <c r="D1" s="218"/>
      <c r="E1" s="218"/>
      <c r="F1" s="218"/>
      <c r="G1" s="218"/>
      <c r="H1" s="219"/>
    </row>
    <row r="2" spans="1:8" ht="12.75">
      <c r="A2" s="223" t="s">
        <v>79</v>
      </c>
      <c r="B2" s="225" t="s">
        <v>80</v>
      </c>
      <c r="C2" s="217" t="s">
        <v>81</v>
      </c>
      <c r="D2" s="218"/>
      <c r="E2" s="219"/>
      <c r="F2" s="217" t="s">
        <v>82</v>
      </c>
      <c r="G2" s="218"/>
      <c r="H2" s="227"/>
    </row>
    <row r="3" spans="1:8" ht="12.75">
      <c r="A3" s="224"/>
      <c r="B3" s="226"/>
      <c r="C3" s="108" t="s">
        <v>144</v>
      </c>
      <c r="D3" s="168">
        <v>2013</v>
      </c>
      <c r="E3" s="110" t="s">
        <v>78</v>
      </c>
      <c r="F3" s="108" t="s">
        <v>144</v>
      </c>
      <c r="G3" s="168">
        <f>+D3</f>
        <v>2013</v>
      </c>
      <c r="H3" s="109" t="s">
        <v>78</v>
      </c>
    </row>
    <row r="4" spans="1:8" ht="12.75" customHeight="1">
      <c r="A4" s="228" t="s">
        <v>99</v>
      </c>
      <c r="B4" s="141" t="s">
        <v>88</v>
      </c>
      <c r="C4" s="142">
        <v>36225</v>
      </c>
      <c r="D4" s="143">
        <v>18070</v>
      </c>
      <c r="E4" s="144">
        <v>-50.11732229123533</v>
      </c>
      <c r="F4" s="145">
        <v>63576</v>
      </c>
      <c r="G4" s="145">
        <v>32526</v>
      </c>
      <c r="H4" s="146">
        <v>-48.83918459796149</v>
      </c>
    </row>
    <row r="5" spans="1:8" ht="12.75">
      <c r="A5" s="230"/>
      <c r="B5" s="147" t="s">
        <v>137</v>
      </c>
      <c r="C5" s="148">
        <v>340</v>
      </c>
      <c r="D5" s="149">
        <v>0</v>
      </c>
      <c r="E5" s="150">
        <v>-100</v>
      </c>
      <c r="F5" s="151">
        <v>1263</v>
      </c>
      <c r="G5" s="151">
        <v>0</v>
      </c>
      <c r="H5" s="152">
        <v>-100</v>
      </c>
    </row>
    <row r="6" spans="1:8" ht="12.75">
      <c r="A6" s="230"/>
      <c r="B6" s="147" t="s">
        <v>94</v>
      </c>
      <c r="C6" s="148">
        <v>22</v>
      </c>
      <c r="D6" s="149">
        <v>0</v>
      </c>
      <c r="E6" s="150">
        <v>-100</v>
      </c>
      <c r="F6" s="151">
        <v>330</v>
      </c>
      <c r="G6" s="151">
        <v>0</v>
      </c>
      <c r="H6" s="152">
        <v>-100</v>
      </c>
    </row>
    <row r="7" spans="1:8" ht="12.75">
      <c r="A7" s="230"/>
      <c r="B7" s="147" t="s">
        <v>100</v>
      </c>
      <c r="C7" s="148">
        <v>150</v>
      </c>
      <c r="D7" s="149">
        <v>1500</v>
      </c>
      <c r="E7" s="150">
        <v>900</v>
      </c>
      <c r="F7" s="151">
        <v>285</v>
      </c>
      <c r="G7" s="151">
        <v>2817</v>
      </c>
      <c r="H7" s="152">
        <v>888.4210526315788</v>
      </c>
    </row>
    <row r="8" spans="1:8" ht="12.75">
      <c r="A8" s="229"/>
      <c r="B8" s="147" t="s">
        <v>85</v>
      </c>
      <c r="C8" s="148">
        <v>0</v>
      </c>
      <c r="D8" s="149">
        <v>4000</v>
      </c>
      <c r="E8" s="150" t="s">
        <v>89</v>
      </c>
      <c r="F8" s="151">
        <v>0</v>
      </c>
      <c r="G8" s="151">
        <v>4270</v>
      </c>
      <c r="H8" s="152" t="s">
        <v>89</v>
      </c>
    </row>
    <row r="9" spans="1:8" ht="12.75">
      <c r="A9" s="153" t="s">
        <v>129</v>
      </c>
      <c r="B9" s="154"/>
      <c r="C9" s="155">
        <v>36737</v>
      </c>
      <c r="D9" s="156">
        <v>23570</v>
      </c>
      <c r="E9" s="157">
        <v>-35.841249965974356</v>
      </c>
      <c r="F9" s="156">
        <v>65454</v>
      </c>
      <c r="G9" s="156">
        <v>39613</v>
      </c>
      <c r="H9" s="158">
        <v>-39.479634552510156</v>
      </c>
    </row>
    <row r="10" spans="1:8" ht="12.75" customHeight="1">
      <c r="A10" s="228" t="s">
        <v>102</v>
      </c>
      <c r="B10" s="141" t="s">
        <v>103</v>
      </c>
      <c r="C10" s="159">
        <v>85696</v>
      </c>
      <c r="D10" s="145">
        <v>226021</v>
      </c>
      <c r="E10" s="160">
        <v>163.74743278566095</v>
      </c>
      <c r="F10" s="145">
        <v>388489</v>
      </c>
      <c r="G10" s="145">
        <v>958139</v>
      </c>
      <c r="H10" s="146">
        <v>146.63220837655638</v>
      </c>
    </row>
    <row r="11" spans="1:8" ht="12.75">
      <c r="A11" s="230"/>
      <c r="B11" s="147" t="s">
        <v>101</v>
      </c>
      <c r="C11" s="148">
        <v>12300</v>
      </c>
      <c r="D11" s="149">
        <v>6885</v>
      </c>
      <c r="E11" s="150">
        <v>-44.02439024390243</v>
      </c>
      <c r="F11" s="151">
        <v>75071</v>
      </c>
      <c r="G11" s="151">
        <v>49580</v>
      </c>
      <c r="H11" s="152">
        <v>-33.95585512381613</v>
      </c>
    </row>
    <row r="12" spans="1:8" ht="12.75">
      <c r="A12" s="230"/>
      <c r="B12" s="147" t="s">
        <v>84</v>
      </c>
      <c r="C12" s="148">
        <v>7053</v>
      </c>
      <c r="D12" s="149">
        <v>14112</v>
      </c>
      <c r="E12" s="150">
        <v>100.08507018290089</v>
      </c>
      <c r="F12" s="151">
        <v>48033</v>
      </c>
      <c r="G12" s="151">
        <v>60980</v>
      </c>
      <c r="H12" s="152">
        <v>26.95438552661711</v>
      </c>
    </row>
    <row r="13" spans="1:8" ht="12.75">
      <c r="A13" s="230"/>
      <c r="B13" s="147" t="s">
        <v>85</v>
      </c>
      <c r="C13" s="148">
        <v>6513</v>
      </c>
      <c r="D13" s="149">
        <v>8700</v>
      </c>
      <c r="E13" s="150">
        <v>33.57899585444495</v>
      </c>
      <c r="F13" s="151">
        <v>41826</v>
      </c>
      <c r="G13" s="151">
        <v>49392</v>
      </c>
      <c r="H13" s="152">
        <v>18.089226796729307</v>
      </c>
    </row>
    <row r="14" spans="1:8" ht="12.75">
      <c r="A14" s="230"/>
      <c r="B14" s="147" t="s">
        <v>98</v>
      </c>
      <c r="C14" s="148">
        <v>834</v>
      </c>
      <c r="D14" s="149">
        <v>817</v>
      </c>
      <c r="E14" s="150">
        <v>-2.0383693045563533</v>
      </c>
      <c r="F14" s="151">
        <v>6148</v>
      </c>
      <c r="G14" s="151">
        <v>5400</v>
      </c>
      <c r="H14" s="152">
        <v>-12.166558230318802</v>
      </c>
    </row>
    <row r="15" spans="1:8" ht="12.75">
      <c r="A15" s="230"/>
      <c r="B15" s="147" t="s">
        <v>137</v>
      </c>
      <c r="C15" s="148">
        <v>180</v>
      </c>
      <c r="D15" s="149">
        <v>300</v>
      </c>
      <c r="E15" s="150">
        <v>66.66666666666667</v>
      </c>
      <c r="F15" s="151">
        <v>2612</v>
      </c>
      <c r="G15" s="151">
        <v>532</v>
      </c>
      <c r="H15" s="152">
        <v>-79.63246554364471</v>
      </c>
    </row>
    <row r="16" spans="1:8" ht="12.75">
      <c r="A16" s="230"/>
      <c r="B16" s="147" t="s">
        <v>90</v>
      </c>
      <c r="C16" s="148">
        <v>2</v>
      </c>
      <c r="D16" s="149">
        <v>0</v>
      </c>
      <c r="E16" s="150">
        <v>-100</v>
      </c>
      <c r="F16" s="151">
        <v>22</v>
      </c>
      <c r="G16" s="151">
        <v>0</v>
      </c>
      <c r="H16" s="152">
        <v>-100</v>
      </c>
    </row>
    <row r="17" spans="1:8" ht="12.75">
      <c r="A17" s="230"/>
      <c r="B17" s="147" t="s">
        <v>150</v>
      </c>
      <c r="C17" s="148">
        <v>0</v>
      </c>
      <c r="D17" s="149">
        <v>199</v>
      </c>
      <c r="E17" s="150" t="s">
        <v>89</v>
      </c>
      <c r="F17" s="151">
        <v>0</v>
      </c>
      <c r="G17" s="151">
        <v>1182</v>
      </c>
      <c r="H17" s="152" t="s">
        <v>89</v>
      </c>
    </row>
    <row r="18" spans="1:8" ht="12.75">
      <c r="A18" s="229"/>
      <c r="B18" s="147" t="s">
        <v>108</v>
      </c>
      <c r="C18" s="148">
        <v>0</v>
      </c>
      <c r="D18" s="149">
        <v>40</v>
      </c>
      <c r="E18" s="150" t="s">
        <v>89</v>
      </c>
      <c r="F18" s="151">
        <v>0</v>
      </c>
      <c r="G18" s="151">
        <v>228</v>
      </c>
      <c r="H18" s="152" t="s">
        <v>89</v>
      </c>
    </row>
    <row r="19" spans="1:8" ht="12.75">
      <c r="A19" s="153" t="s">
        <v>130</v>
      </c>
      <c r="B19" s="154"/>
      <c r="C19" s="155">
        <v>112578</v>
      </c>
      <c r="D19" s="156">
        <v>257074</v>
      </c>
      <c r="E19" s="157">
        <v>128.35189823944287</v>
      </c>
      <c r="F19" s="156">
        <v>562201</v>
      </c>
      <c r="G19" s="156">
        <v>1125433</v>
      </c>
      <c r="H19" s="158">
        <v>100.18338636893209</v>
      </c>
    </row>
    <row r="20" spans="1:8" ht="12.75">
      <c r="A20" s="228" t="s">
        <v>83</v>
      </c>
      <c r="B20" s="141" t="s">
        <v>85</v>
      </c>
      <c r="C20" s="159">
        <v>52308</v>
      </c>
      <c r="D20" s="145">
        <v>12418</v>
      </c>
      <c r="E20" s="160">
        <v>-76.25984553032042</v>
      </c>
      <c r="F20" s="145">
        <v>116152</v>
      </c>
      <c r="G20" s="145">
        <v>31931</v>
      </c>
      <c r="H20" s="146">
        <v>-72.50929816103037</v>
      </c>
    </row>
    <row r="21" spans="1:8" ht="12.75">
      <c r="A21" s="230"/>
      <c r="B21" s="147" t="s">
        <v>86</v>
      </c>
      <c r="C21" s="148">
        <v>19050</v>
      </c>
      <c r="D21" s="149">
        <v>21072</v>
      </c>
      <c r="E21" s="150">
        <v>10.614173228346457</v>
      </c>
      <c r="F21" s="151">
        <v>67708</v>
      </c>
      <c r="G21" s="151">
        <v>75480</v>
      </c>
      <c r="H21" s="152">
        <v>11.478702664382357</v>
      </c>
    </row>
    <row r="22" spans="1:8" ht="12.75">
      <c r="A22" s="230"/>
      <c r="B22" s="147" t="s">
        <v>91</v>
      </c>
      <c r="C22" s="148">
        <v>18540</v>
      </c>
      <c r="D22" s="149">
        <v>18720</v>
      </c>
      <c r="E22" s="150">
        <v>0.9708737864077666</v>
      </c>
      <c r="F22" s="151">
        <v>60492</v>
      </c>
      <c r="G22" s="151">
        <v>82848</v>
      </c>
      <c r="H22" s="152">
        <v>36.956952985518754</v>
      </c>
    </row>
    <row r="23" spans="1:8" ht="12.75">
      <c r="A23" s="230"/>
      <c r="B23" s="147" t="s">
        <v>87</v>
      </c>
      <c r="C23" s="148">
        <v>22226</v>
      </c>
      <c r="D23" s="149">
        <v>20865</v>
      </c>
      <c r="E23" s="150">
        <v>-6.123459011967968</v>
      </c>
      <c r="F23" s="151">
        <v>46675</v>
      </c>
      <c r="G23" s="151">
        <v>43816</v>
      </c>
      <c r="H23" s="152">
        <v>-6.125334761649704</v>
      </c>
    </row>
    <row r="24" spans="1:8" ht="12.75">
      <c r="A24" s="230"/>
      <c r="B24" s="147" t="s">
        <v>84</v>
      </c>
      <c r="C24" s="148">
        <v>20000</v>
      </c>
      <c r="D24" s="149">
        <v>0</v>
      </c>
      <c r="E24" s="150">
        <v>-100</v>
      </c>
      <c r="F24" s="151">
        <v>37800</v>
      </c>
      <c r="G24" s="151">
        <v>0</v>
      </c>
      <c r="H24" s="152">
        <v>-100</v>
      </c>
    </row>
    <row r="25" spans="1:8" ht="12.75">
      <c r="A25" s="230"/>
      <c r="B25" s="147" t="s">
        <v>90</v>
      </c>
      <c r="C25" s="148">
        <v>20459</v>
      </c>
      <c r="D25" s="149">
        <v>25058</v>
      </c>
      <c r="E25" s="150">
        <v>22.479104550564543</v>
      </c>
      <c r="F25" s="151">
        <v>35038</v>
      </c>
      <c r="G25" s="151">
        <v>49129</v>
      </c>
      <c r="H25" s="152">
        <v>40.216336548889785</v>
      </c>
    </row>
    <row r="26" spans="1:8" ht="12.75">
      <c r="A26" s="230"/>
      <c r="B26" s="147" t="s">
        <v>151</v>
      </c>
      <c r="C26" s="148">
        <v>17780</v>
      </c>
      <c r="D26" s="149">
        <v>62040</v>
      </c>
      <c r="E26" s="150">
        <v>248.93138357705288</v>
      </c>
      <c r="F26" s="151">
        <v>23380</v>
      </c>
      <c r="G26" s="151">
        <v>97436</v>
      </c>
      <c r="H26" s="152">
        <v>316.74935842600513</v>
      </c>
    </row>
    <row r="27" spans="1:8" ht="12.75">
      <c r="A27" s="230"/>
      <c r="B27" s="147" t="s">
        <v>107</v>
      </c>
      <c r="C27" s="148">
        <v>0</v>
      </c>
      <c r="D27" s="149">
        <v>33300</v>
      </c>
      <c r="E27" s="150" t="s">
        <v>89</v>
      </c>
      <c r="F27" s="151">
        <v>0</v>
      </c>
      <c r="G27" s="151">
        <v>55777</v>
      </c>
      <c r="H27" s="152" t="s">
        <v>89</v>
      </c>
    </row>
    <row r="28" spans="1:8" ht="12.75">
      <c r="A28" s="229"/>
      <c r="B28" s="147" t="s">
        <v>88</v>
      </c>
      <c r="C28" s="148">
        <v>0</v>
      </c>
      <c r="D28" s="149">
        <v>2484</v>
      </c>
      <c r="E28" s="150" t="s">
        <v>89</v>
      </c>
      <c r="F28" s="151">
        <v>0</v>
      </c>
      <c r="G28" s="151">
        <v>10060</v>
      </c>
      <c r="H28" s="152" t="s">
        <v>89</v>
      </c>
    </row>
    <row r="29" spans="1:8" ht="12.75">
      <c r="A29" s="153" t="s">
        <v>131</v>
      </c>
      <c r="B29" s="154"/>
      <c r="C29" s="155">
        <v>170363</v>
      </c>
      <c r="D29" s="156">
        <v>195957</v>
      </c>
      <c r="E29" s="157">
        <v>15.023215134741697</v>
      </c>
      <c r="F29" s="156">
        <v>387245</v>
      </c>
      <c r="G29" s="156">
        <v>446477</v>
      </c>
      <c r="H29" s="158">
        <v>15.295743005074304</v>
      </c>
    </row>
    <row r="30" spans="1:8" ht="12.75">
      <c r="A30" s="228" t="s">
        <v>93</v>
      </c>
      <c r="B30" s="141" t="s">
        <v>94</v>
      </c>
      <c r="C30" s="159">
        <v>36</v>
      </c>
      <c r="D30" s="145">
        <v>0</v>
      </c>
      <c r="E30" s="160">
        <v>-100</v>
      </c>
      <c r="F30" s="145">
        <v>198</v>
      </c>
      <c r="G30" s="145">
        <v>0</v>
      </c>
      <c r="H30" s="146">
        <v>-100</v>
      </c>
    </row>
    <row r="31" spans="1:8" ht="12.75">
      <c r="A31" s="229"/>
      <c r="B31" s="147" t="s">
        <v>87</v>
      </c>
      <c r="C31" s="148">
        <v>0</v>
      </c>
      <c r="D31" s="149">
        <v>49500</v>
      </c>
      <c r="E31" s="150" t="s">
        <v>89</v>
      </c>
      <c r="F31" s="151">
        <v>0</v>
      </c>
      <c r="G31" s="151">
        <v>53517</v>
      </c>
      <c r="H31" s="152" t="s">
        <v>89</v>
      </c>
    </row>
    <row r="32" spans="1:8" ht="12.75">
      <c r="A32" s="153" t="s">
        <v>132</v>
      </c>
      <c r="B32" s="154"/>
      <c r="C32" s="155">
        <v>36</v>
      </c>
      <c r="D32" s="156">
        <v>49500</v>
      </c>
      <c r="E32" s="157">
        <v>137400</v>
      </c>
      <c r="F32" s="156">
        <v>198</v>
      </c>
      <c r="G32" s="156">
        <v>53517</v>
      </c>
      <c r="H32" s="158">
        <v>26928.78787878788</v>
      </c>
    </row>
    <row r="33" spans="1:8" ht="12.75">
      <c r="A33" s="228" t="s">
        <v>95</v>
      </c>
      <c r="B33" s="141" t="s">
        <v>84</v>
      </c>
      <c r="C33" s="159">
        <v>163440</v>
      </c>
      <c r="D33" s="145">
        <v>0</v>
      </c>
      <c r="E33" s="160">
        <v>-100</v>
      </c>
      <c r="F33" s="145">
        <v>368528</v>
      </c>
      <c r="G33" s="145">
        <v>0</v>
      </c>
      <c r="H33" s="146">
        <v>-100</v>
      </c>
    </row>
    <row r="34" spans="1:8" ht="12.75">
      <c r="A34" s="230"/>
      <c r="B34" s="147" t="s">
        <v>88</v>
      </c>
      <c r="C34" s="148">
        <v>48875</v>
      </c>
      <c r="D34" s="149">
        <v>49965</v>
      </c>
      <c r="E34" s="150">
        <v>2.2301790281329836</v>
      </c>
      <c r="F34" s="151">
        <v>203622</v>
      </c>
      <c r="G34" s="151">
        <v>221648</v>
      </c>
      <c r="H34" s="152">
        <v>8.852678001394732</v>
      </c>
    </row>
    <row r="35" spans="1:8" ht="12.75">
      <c r="A35" s="230"/>
      <c r="B35" s="147" t="s">
        <v>91</v>
      </c>
      <c r="C35" s="148">
        <v>26434</v>
      </c>
      <c r="D35" s="149">
        <v>29400</v>
      </c>
      <c r="E35" s="150">
        <v>11.220397972308383</v>
      </c>
      <c r="F35" s="151">
        <v>61483</v>
      </c>
      <c r="G35" s="151">
        <v>67712</v>
      </c>
      <c r="H35" s="152">
        <v>10.131255794284598</v>
      </c>
    </row>
    <row r="36" spans="1:8" ht="12.75">
      <c r="A36" s="230"/>
      <c r="B36" s="147" t="s">
        <v>96</v>
      </c>
      <c r="C36" s="148">
        <v>8980</v>
      </c>
      <c r="D36" s="149">
        <v>12012</v>
      </c>
      <c r="E36" s="150">
        <v>33.76391982182627</v>
      </c>
      <c r="F36" s="151">
        <v>34350</v>
      </c>
      <c r="G36" s="151">
        <v>43294</v>
      </c>
      <c r="H36" s="152">
        <v>26.037845705967968</v>
      </c>
    </row>
    <row r="37" spans="1:8" ht="12.75">
      <c r="A37" s="230"/>
      <c r="B37" s="147" t="s">
        <v>94</v>
      </c>
      <c r="C37" s="148">
        <v>162</v>
      </c>
      <c r="D37" s="149">
        <v>0</v>
      </c>
      <c r="E37" s="150">
        <v>-100</v>
      </c>
      <c r="F37" s="151">
        <v>992</v>
      </c>
      <c r="G37" s="151">
        <v>0</v>
      </c>
      <c r="H37" s="152">
        <v>-100</v>
      </c>
    </row>
    <row r="38" spans="1:8" ht="12.75">
      <c r="A38" s="229"/>
      <c r="B38" s="147" t="s">
        <v>85</v>
      </c>
      <c r="C38" s="148">
        <v>0</v>
      </c>
      <c r="D38" s="149">
        <v>6931</v>
      </c>
      <c r="E38" s="150" t="s">
        <v>89</v>
      </c>
      <c r="F38" s="151">
        <v>0</v>
      </c>
      <c r="G38" s="151">
        <v>28078</v>
      </c>
      <c r="H38" s="152" t="s">
        <v>89</v>
      </c>
    </row>
    <row r="39" spans="1:8" ht="12.75">
      <c r="A39" s="153" t="s">
        <v>133</v>
      </c>
      <c r="B39" s="154"/>
      <c r="C39" s="155">
        <v>247891</v>
      </c>
      <c r="D39" s="156">
        <v>98308</v>
      </c>
      <c r="E39" s="157">
        <v>-60.342247197356905</v>
      </c>
      <c r="F39" s="156">
        <v>668975</v>
      </c>
      <c r="G39" s="156">
        <v>360732</v>
      </c>
      <c r="H39" s="158">
        <v>-46.07690870361374</v>
      </c>
    </row>
    <row r="40" spans="1:8" ht="12.75">
      <c r="A40" s="141" t="s">
        <v>145</v>
      </c>
      <c r="B40" s="141" t="s">
        <v>91</v>
      </c>
      <c r="C40" s="159">
        <v>1800</v>
      </c>
      <c r="D40" s="145">
        <v>0</v>
      </c>
      <c r="E40" s="160">
        <v>-100</v>
      </c>
      <c r="F40" s="145">
        <v>2651</v>
      </c>
      <c r="G40" s="145">
        <v>0</v>
      </c>
      <c r="H40" s="146">
        <v>-100</v>
      </c>
    </row>
    <row r="41" spans="1:8" ht="12.75">
      <c r="A41" s="153" t="s">
        <v>146</v>
      </c>
      <c r="B41" s="154"/>
      <c r="C41" s="155">
        <v>1800</v>
      </c>
      <c r="D41" s="156">
        <v>0</v>
      </c>
      <c r="E41" s="157">
        <v>-100</v>
      </c>
      <c r="F41" s="156">
        <v>2651</v>
      </c>
      <c r="G41" s="156">
        <v>0</v>
      </c>
      <c r="H41" s="158">
        <v>-100</v>
      </c>
    </row>
    <row r="42" spans="1:8" ht="12.75">
      <c r="A42" s="228" t="s">
        <v>97</v>
      </c>
      <c r="B42" s="141" t="s">
        <v>87</v>
      </c>
      <c r="C42" s="159">
        <v>478000</v>
      </c>
      <c r="D42" s="145">
        <v>25000</v>
      </c>
      <c r="E42" s="160">
        <v>-94.76987447698745</v>
      </c>
      <c r="F42" s="145">
        <v>185500</v>
      </c>
      <c r="G42" s="145">
        <v>12500</v>
      </c>
      <c r="H42" s="146">
        <v>-93.26145552560648</v>
      </c>
    </row>
    <row r="43" spans="1:8" ht="12.75">
      <c r="A43" s="230"/>
      <c r="B43" s="147" t="s">
        <v>137</v>
      </c>
      <c r="C43" s="148">
        <v>5920</v>
      </c>
      <c r="D43" s="149">
        <v>6300</v>
      </c>
      <c r="E43" s="150">
        <v>6.4189189189189255</v>
      </c>
      <c r="F43" s="151">
        <v>10064</v>
      </c>
      <c r="G43" s="151">
        <v>8742</v>
      </c>
      <c r="H43" s="152">
        <v>-13.135930047694755</v>
      </c>
    </row>
    <row r="44" spans="1:8" ht="12.75">
      <c r="A44" s="229"/>
      <c r="B44" s="147" t="s">
        <v>84</v>
      </c>
      <c r="C44" s="148">
        <v>0</v>
      </c>
      <c r="D44" s="149">
        <v>25000</v>
      </c>
      <c r="E44" s="150" t="s">
        <v>89</v>
      </c>
      <c r="F44" s="151">
        <v>0</v>
      </c>
      <c r="G44" s="151">
        <v>11500</v>
      </c>
      <c r="H44" s="152" t="s">
        <v>89</v>
      </c>
    </row>
    <row r="45" spans="1:8" ht="12.75">
      <c r="A45" s="153" t="s">
        <v>134</v>
      </c>
      <c r="B45" s="154"/>
      <c r="C45" s="155">
        <v>483920</v>
      </c>
      <c r="D45" s="156">
        <v>56300</v>
      </c>
      <c r="E45" s="157">
        <v>-88.36584559431311</v>
      </c>
      <c r="F45" s="156">
        <v>195564</v>
      </c>
      <c r="G45" s="156">
        <v>32742</v>
      </c>
      <c r="H45" s="158">
        <v>-83.25765478308891</v>
      </c>
    </row>
    <row r="46" spans="1:8" ht="12.75">
      <c r="A46" s="228" t="s">
        <v>154</v>
      </c>
      <c r="B46" s="141" t="s">
        <v>84</v>
      </c>
      <c r="C46" s="159">
        <v>425000</v>
      </c>
      <c r="D46" s="145">
        <v>425000</v>
      </c>
      <c r="E46" s="160">
        <v>0</v>
      </c>
      <c r="F46" s="145">
        <v>390315</v>
      </c>
      <c r="G46" s="145">
        <v>508120</v>
      </c>
      <c r="H46" s="146">
        <v>30.18203246096103</v>
      </c>
    </row>
    <row r="47" spans="1:8" ht="12.75">
      <c r="A47" s="229"/>
      <c r="B47" s="147" t="s">
        <v>92</v>
      </c>
      <c r="C47" s="148">
        <v>100000</v>
      </c>
      <c r="D47" s="149">
        <v>192000</v>
      </c>
      <c r="E47" s="150">
        <v>92</v>
      </c>
      <c r="F47" s="151">
        <v>108866</v>
      </c>
      <c r="G47" s="151">
        <v>220800</v>
      </c>
      <c r="H47" s="152">
        <v>102.81814340565467</v>
      </c>
    </row>
    <row r="48" spans="1:8" ht="12.75">
      <c r="A48" s="153" t="s">
        <v>155</v>
      </c>
      <c r="B48" s="154"/>
      <c r="C48" s="155">
        <v>525000</v>
      </c>
      <c r="D48" s="156">
        <v>617000</v>
      </c>
      <c r="E48" s="157">
        <v>17.52380952380952</v>
      </c>
      <c r="F48" s="156">
        <v>499181</v>
      </c>
      <c r="G48" s="156">
        <v>728920</v>
      </c>
      <c r="H48" s="158">
        <v>46.023185978632995</v>
      </c>
    </row>
    <row r="49" spans="1:8" ht="12.75">
      <c r="A49" s="161" t="s">
        <v>104</v>
      </c>
      <c r="B49" s="162"/>
      <c r="C49" s="163">
        <v>1578325</v>
      </c>
      <c r="D49" s="164">
        <v>1297709</v>
      </c>
      <c r="E49" s="165">
        <v>-17.779354695642535</v>
      </c>
      <c r="F49" s="166">
        <v>2381469</v>
      </c>
      <c r="G49" s="166">
        <v>2787434</v>
      </c>
      <c r="H49" s="167">
        <v>17.046831178570866</v>
      </c>
    </row>
    <row r="50" spans="1:8" ht="12.75">
      <c r="A50" s="220" t="s">
        <v>198</v>
      </c>
      <c r="B50" s="221"/>
      <c r="C50" s="221"/>
      <c r="D50" s="221"/>
      <c r="E50" s="221"/>
      <c r="F50" s="221"/>
      <c r="G50" s="221"/>
      <c r="H50" s="222"/>
    </row>
  </sheetData>
  <sheetProtection/>
  <mergeCells count="13">
    <mergeCell ref="A30:A31"/>
    <mergeCell ref="A33:A38"/>
    <mergeCell ref="A42:A44"/>
    <mergeCell ref="A1:H1"/>
    <mergeCell ref="A50:H50"/>
    <mergeCell ref="A2:A3"/>
    <mergeCell ref="B2:B3"/>
    <mergeCell ref="C2:E2"/>
    <mergeCell ref="F2:H2"/>
    <mergeCell ref="A46:A47"/>
    <mergeCell ref="A4:A8"/>
    <mergeCell ref="A10:A18"/>
    <mergeCell ref="A20:A28"/>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9" r:id="rId1"/>
  <headerFooter>
    <oddFooter>&amp;C&amp;"Arial,Normal"&amp;10 15</oddFooter>
  </headerFooter>
  <ignoredErrors>
    <ignoredError sqref="C3 F3"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J93"/>
  <sheetViews>
    <sheetView zoomScalePageLayoutView="0" workbookViewId="0" topLeftCell="A58">
      <selection activeCell="A1" sqref="A1:H1"/>
    </sheetView>
  </sheetViews>
  <sheetFormatPr defaultColWidth="11.421875" defaultRowHeight="15"/>
  <cols>
    <col min="1" max="1" width="17.421875" style="111" customWidth="1"/>
    <col min="2" max="2" width="23.28125" style="111" customWidth="1"/>
    <col min="3" max="8" width="12.140625" style="111" customWidth="1"/>
    <col min="9" max="16384" width="11.421875" style="111" customWidth="1"/>
  </cols>
  <sheetData>
    <row r="1" spans="1:8" ht="12.75">
      <c r="A1" s="217" t="s">
        <v>200</v>
      </c>
      <c r="B1" s="218"/>
      <c r="C1" s="218"/>
      <c r="D1" s="218"/>
      <c r="E1" s="218"/>
      <c r="F1" s="218"/>
      <c r="G1" s="218"/>
      <c r="H1" s="219"/>
    </row>
    <row r="2" spans="1:8" ht="12.75">
      <c r="A2" s="231" t="s">
        <v>79</v>
      </c>
      <c r="B2" s="225" t="s">
        <v>80</v>
      </c>
      <c r="C2" s="217" t="s">
        <v>81</v>
      </c>
      <c r="D2" s="218"/>
      <c r="E2" s="219"/>
      <c r="F2" s="217" t="s">
        <v>105</v>
      </c>
      <c r="G2" s="218"/>
      <c r="H2" s="219"/>
    </row>
    <row r="3" spans="1:8" ht="12.75">
      <c r="A3" s="232"/>
      <c r="B3" s="233"/>
      <c r="C3" s="108" t="s">
        <v>144</v>
      </c>
      <c r="D3" s="168">
        <v>2013</v>
      </c>
      <c r="E3" s="110" t="s">
        <v>78</v>
      </c>
      <c r="F3" s="108" t="s">
        <v>144</v>
      </c>
      <c r="G3" s="168">
        <f>+D3</f>
        <v>2013</v>
      </c>
      <c r="H3" s="109" t="s">
        <v>78</v>
      </c>
    </row>
    <row r="4" spans="1:8" ht="12.75" customHeight="1">
      <c r="A4" s="234" t="s">
        <v>99</v>
      </c>
      <c r="B4" s="141" t="s">
        <v>107</v>
      </c>
      <c r="C4" s="142">
        <v>28222273</v>
      </c>
      <c r="D4" s="143">
        <v>34680526</v>
      </c>
      <c r="E4" s="144">
        <v>22.883532449707356</v>
      </c>
      <c r="F4" s="145">
        <v>23478503</v>
      </c>
      <c r="G4" s="145">
        <v>34713024</v>
      </c>
      <c r="H4" s="146">
        <v>47.850244114797256</v>
      </c>
    </row>
    <row r="5" spans="1:8" ht="12.75">
      <c r="A5" s="230"/>
      <c r="B5" s="147" t="s">
        <v>87</v>
      </c>
      <c r="C5" s="148">
        <v>9485334</v>
      </c>
      <c r="D5" s="149">
        <v>7169242</v>
      </c>
      <c r="E5" s="150">
        <v>-24.417611440988797</v>
      </c>
      <c r="F5" s="151">
        <v>11783771</v>
      </c>
      <c r="G5" s="151">
        <v>9128531</v>
      </c>
      <c r="H5" s="152">
        <v>-22.533024445230645</v>
      </c>
    </row>
    <row r="6" spans="1:8" ht="12.75">
      <c r="A6" s="230"/>
      <c r="B6" s="147" t="s">
        <v>151</v>
      </c>
      <c r="C6" s="148">
        <v>10972598</v>
      </c>
      <c r="D6" s="149">
        <v>11146057</v>
      </c>
      <c r="E6" s="150">
        <v>1.5808380111984377</v>
      </c>
      <c r="F6" s="151">
        <v>9686696</v>
      </c>
      <c r="G6" s="151">
        <v>11912481</v>
      </c>
      <c r="H6" s="152">
        <v>22.977752166476574</v>
      </c>
    </row>
    <row r="7" spans="1:8" ht="12.75">
      <c r="A7" s="230"/>
      <c r="B7" s="147" t="s">
        <v>106</v>
      </c>
      <c r="C7" s="148">
        <v>3200208</v>
      </c>
      <c r="D7" s="149">
        <v>5702980</v>
      </c>
      <c r="E7" s="150">
        <v>78.20654157479763</v>
      </c>
      <c r="F7" s="151">
        <v>2529311</v>
      </c>
      <c r="G7" s="151">
        <v>5799410</v>
      </c>
      <c r="H7" s="152">
        <v>129.28813419939266</v>
      </c>
    </row>
    <row r="8" spans="1:8" ht="12.75">
      <c r="A8" s="230"/>
      <c r="B8" s="147" t="s">
        <v>111</v>
      </c>
      <c r="C8" s="148">
        <v>2227842</v>
      </c>
      <c r="D8" s="149">
        <v>1307501</v>
      </c>
      <c r="E8" s="150">
        <v>-41.3108739309161</v>
      </c>
      <c r="F8" s="151">
        <v>1883459</v>
      </c>
      <c r="G8" s="151">
        <v>1359379</v>
      </c>
      <c r="H8" s="152">
        <v>-27.825399968887034</v>
      </c>
    </row>
    <row r="9" spans="1:8" ht="12.75">
      <c r="A9" s="230"/>
      <c r="B9" s="147" t="s">
        <v>147</v>
      </c>
      <c r="C9" s="148">
        <v>34763</v>
      </c>
      <c r="D9" s="149">
        <v>2644631</v>
      </c>
      <c r="E9" s="150">
        <v>7507.602911141155</v>
      </c>
      <c r="F9" s="151">
        <v>93711</v>
      </c>
      <c r="G9" s="151">
        <v>3834977</v>
      </c>
      <c r="H9" s="152">
        <v>3992.344548665578</v>
      </c>
    </row>
    <row r="10" spans="1:8" ht="12.75">
      <c r="A10" s="230"/>
      <c r="B10" s="147" t="s">
        <v>85</v>
      </c>
      <c r="C10" s="148">
        <v>21854</v>
      </c>
      <c r="D10" s="149">
        <v>19501</v>
      </c>
      <c r="E10" s="150">
        <v>-10.766907659924952</v>
      </c>
      <c r="F10" s="151">
        <v>40043</v>
      </c>
      <c r="G10" s="151">
        <v>36757</v>
      </c>
      <c r="H10" s="152">
        <v>-8.206178358264872</v>
      </c>
    </row>
    <row r="11" spans="1:8" ht="12.75">
      <c r="A11" s="230"/>
      <c r="B11" s="147" t="s">
        <v>135</v>
      </c>
      <c r="C11" s="148">
        <v>425</v>
      </c>
      <c r="D11" s="149">
        <v>48612</v>
      </c>
      <c r="E11" s="150">
        <v>11338.117647058823</v>
      </c>
      <c r="F11" s="151">
        <v>2323</v>
      </c>
      <c r="G11" s="151">
        <v>45306</v>
      </c>
      <c r="H11" s="152">
        <v>1850.322858372794</v>
      </c>
    </row>
    <row r="12" spans="1:8" ht="12.75">
      <c r="A12" s="230"/>
      <c r="B12" s="147" t="s">
        <v>109</v>
      </c>
      <c r="C12" s="148">
        <v>1256</v>
      </c>
      <c r="D12" s="149">
        <v>0</v>
      </c>
      <c r="E12" s="150">
        <v>-100</v>
      </c>
      <c r="F12" s="151">
        <v>1024</v>
      </c>
      <c r="G12" s="151">
        <v>0</v>
      </c>
      <c r="H12" s="152">
        <v>-100</v>
      </c>
    </row>
    <row r="13" spans="1:8" ht="12.75">
      <c r="A13" s="230"/>
      <c r="B13" s="147" t="s">
        <v>94</v>
      </c>
      <c r="C13" s="148">
        <v>0</v>
      </c>
      <c r="D13" s="149">
        <v>2</v>
      </c>
      <c r="E13" s="150" t="s">
        <v>89</v>
      </c>
      <c r="F13" s="151">
        <v>0</v>
      </c>
      <c r="G13" s="151">
        <v>105</v>
      </c>
      <c r="H13" s="152" t="s">
        <v>89</v>
      </c>
    </row>
    <row r="14" spans="1:8" ht="12.75">
      <c r="A14" s="230"/>
      <c r="B14" s="147" t="s">
        <v>139</v>
      </c>
      <c r="C14" s="148">
        <v>0</v>
      </c>
      <c r="D14" s="149">
        <v>249480</v>
      </c>
      <c r="E14" s="150" t="s">
        <v>89</v>
      </c>
      <c r="F14" s="151">
        <v>0</v>
      </c>
      <c r="G14" s="151">
        <v>225666</v>
      </c>
      <c r="H14" s="152" t="s">
        <v>89</v>
      </c>
    </row>
    <row r="15" spans="1:8" ht="12.75">
      <c r="A15" s="230"/>
      <c r="B15" s="147" t="s">
        <v>192</v>
      </c>
      <c r="C15" s="148">
        <v>0</v>
      </c>
      <c r="D15" s="149">
        <v>10</v>
      </c>
      <c r="E15" s="150" t="s">
        <v>89</v>
      </c>
      <c r="F15" s="151">
        <v>0</v>
      </c>
      <c r="G15" s="151">
        <v>174</v>
      </c>
      <c r="H15" s="152" t="s">
        <v>89</v>
      </c>
    </row>
    <row r="16" spans="1:8" ht="12.75">
      <c r="A16" s="230"/>
      <c r="B16" s="147" t="s">
        <v>112</v>
      </c>
      <c r="C16" s="148">
        <v>0</v>
      </c>
      <c r="D16" s="149">
        <v>47520</v>
      </c>
      <c r="E16" s="150" t="s">
        <v>89</v>
      </c>
      <c r="F16" s="151">
        <v>0</v>
      </c>
      <c r="G16" s="151">
        <v>49480</v>
      </c>
      <c r="H16" s="152" t="s">
        <v>89</v>
      </c>
    </row>
    <row r="17" spans="1:8" ht="12.75">
      <c r="A17" s="229"/>
      <c r="B17" s="147" t="s">
        <v>110</v>
      </c>
      <c r="C17" s="148">
        <v>0</v>
      </c>
      <c r="D17" s="149">
        <v>40824</v>
      </c>
      <c r="E17" s="150" t="s">
        <v>89</v>
      </c>
      <c r="F17" s="151">
        <v>0</v>
      </c>
      <c r="G17" s="151">
        <v>55054</v>
      </c>
      <c r="H17" s="152" t="s">
        <v>89</v>
      </c>
    </row>
    <row r="18" spans="1:8" ht="12.75" customHeight="1">
      <c r="A18" s="153" t="s">
        <v>129</v>
      </c>
      <c r="B18" s="154"/>
      <c r="C18" s="155">
        <v>54166553</v>
      </c>
      <c r="D18" s="156">
        <v>63056886</v>
      </c>
      <c r="E18" s="157">
        <v>16.412956903497268</v>
      </c>
      <c r="F18" s="156">
        <v>49498841</v>
      </c>
      <c r="G18" s="156">
        <v>67160344</v>
      </c>
      <c r="H18" s="158">
        <v>35.68063947194238</v>
      </c>
    </row>
    <row r="19" spans="1:8" ht="12.75" customHeight="1">
      <c r="A19" s="228" t="s">
        <v>102</v>
      </c>
      <c r="B19" s="141" t="s">
        <v>108</v>
      </c>
      <c r="C19" s="159">
        <v>1644046</v>
      </c>
      <c r="D19" s="145">
        <v>2246850</v>
      </c>
      <c r="E19" s="160">
        <v>36.665884044607026</v>
      </c>
      <c r="F19" s="145">
        <v>7745814</v>
      </c>
      <c r="G19" s="145">
        <v>10163910</v>
      </c>
      <c r="H19" s="146">
        <v>31.218100512095948</v>
      </c>
    </row>
    <row r="20" spans="1:8" ht="12.75">
      <c r="A20" s="230"/>
      <c r="B20" s="147" t="s">
        <v>147</v>
      </c>
      <c r="C20" s="148">
        <v>474334</v>
      </c>
      <c r="D20" s="149">
        <v>497452</v>
      </c>
      <c r="E20" s="150">
        <v>4.873780922303683</v>
      </c>
      <c r="F20" s="151">
        <v>3351719</v>
      </c>
      <c r="G20" s="151">
        <v>3504113</v>
      </c>
      <c r="H20" s="152">
        <v>4.546741537700516</v>
      </c>
    </row>
    <row r="21" spans="1:8" ht="12.75">
      <c r="A21" s="230"/>
      <c r="B21" s="147" t="s">
        <v>94</v>
      </c>
      <c r="C21" s="148">
        <v>213531</v>
      </c>
      <c r="D21" s="149">
        <v>343038</v>
      </c>
      <c r="E21" s="150">
        <v>60.65021003976003</v>
      </c>
      <c r="F21" s="151">
        <v>1242577</v>
      </c>
      <c r="G21" s="151">
        <v>1885589</v>
      </c>
      <c r="H21" s="152">
        <v>51.74826187833832</v>
      </c>
    </row>
    <row r="22" spans="1:8" ht="12.75">
      <c r="A22" s="230"/>
      <c r="B22" s="147" t="s">
        <v>151</v>
      </c>
      <c r="C22" s="148">
        <v>313224</v>
      </c>
      <c r="D22" s="149">
        <v>809832</v>
      </c>
      <c r="E22" s="150">
        <v>158.54723775955867</v>
      </c>
      <c r="F22" s="151">
        <v>338011</v>
      </c>
      <c r="G22" s="151">
        <v>865084</v>
      </c>
      <c r="H22" s="152">
        <v>155.93368263163035</v>
      </c>
    </row>
    <row r="23" spans="1:8" ht="12.75">
      <c r="A23" s="230"/>
      <c r="B23" s="147" t="s">
        <v>85</v>
      </c>
      <c r="C23" s="148">
        <v>43545</v>
      </c>
      <c r="D23" s="149">
        <v>67689</v>
      </c>
      <c r="E23" s="150">
        <v>55.44609025146401</v>
      </c>
      <c r="F23" s="151">
        <v>288209</v>
      </c>
      <c r="G23" s="151">
        <v>454061</v>
      </c>
      <c r="H23" s="152">
        <v>57.54573937663292</v>
      </c>
    </row>
    <row r="24" spans="1:8" ht="12.75">
      <c r="A24" s="230"/>
      <c r="B24" s="147" t="s">
        <v>106</v>
      </c>
      <c r="C24" s="148">
        <v>21266</v>
      </c>
      <c r="D24" s="149">
        <v>760</v>
      </c>
      <c r="E24" s="150">
        <v>-96.42622025768833</v>
      </c>
      <c r="F24" s="151">
        <v>31892</v>
      </c>
      <c r="G24" s="151">
        <v>6702</v>
      </c>
      <c r="H24" s="152">
        <v>-78.98532547347297</v>
      </c>
    </row>
    <row r="25" spans="1:8" ht="12.75">
      <c r="A25" s="230"/>
      <c r="B25" s="147" t="s">
        <v>116</v>
      </c>
      <c r="C25" s="148">
        <v>717</v>
      </c>
      <c r="D25" s="149">
        <v>2713</v>
      </c>
      <c r="E25" s="150">
        <v>278.3821478382148</v>
      </c>
      <c r="F25" s="151">
        <v>16149</v>
      </c>
      <c r="G25" s="151">
        <v>18390</v>
      </c>
      <c r="H25" s="152">
        <v>13.877020248931826</v>
      </c>
    </row>
    <row r="26" spans="1:8" ht="12.75">
      <c r="A26" s="230"/>
      <c r="B26" s="147" t="s">
        <v>114</v>
      </c>
      <c r="C26" s="148">
        <v>4380</v>
      </c>
      <c r="D26" s="149">
        <v>0</v>
      </c>
      <c r="E26" s="150">
        <v>-100</v>
      </c>
      <c r="F26" s="151">
        <v>9243</v>
      </c>
      <c r="G26" s="151">
        <v>95</v>
      </c>
      <c r="H26" s="152">
        <v>-98.97219517472682</v>
      </c>
    </row>
    <row r="27" spans="1:8" ht="12.75">
      <c r="A27" s="230"/>
      <c r="B27" s="147" t="s">
        <v>109</v>
      </c>
      <c r="C27" s="148">
        <v>1130</v>
      </c>
      <c r="D27" s="149">
        <v>3130</v>
      </c>
      <c r="E27" s="150">
        <v>176.99115044247787</v>
      </c>
      <c r="F27" s="151">
        <v>6382</v>
      </c>
      <c r="G27" s="151">
        <v>17235</v>
      </c>
      <c r="H27" s="152">
        <v>170.05640864932622</v>
      </c>
    </row>
    <row r="28" spans="1:8" ht="12.75">
      <c r="A28" s="230"/>
      <c r="B28" s="147" t="s">
        <v>139</v>
      </c>
      <c r="C28" s="148">
        <v>10</v>
      </c>
      <c r="D28" s="149">
        <v>42996</v>
      </c>
      <c r="E28" s="150">
        <v>429860.00000000006</v>
      </c>
      <c r="F28" s="151">
        <v>193</v>
      </c>
      <c r="G28" s="151">
        <v>43906</v>
      </c>
      <c r="H28" s="152">
        <v>22649.22279792746</v>
      </c>
    </row>
    <row r="29" spans="1:8" ht="12.75">
      <c r="A29" s="230"/>
      <c r="B29" s="147" t="s">
        <v>142</v>
      </c>
      <c r="C29" s="148">
        <v>10</v>
      </c>
      <c r="D29" s="149">
        <v>0</v>
      </c>
      <c r="E29" s="150">
        <v>-100</v>
      </c>
      <c r="F29" s="151">
        <v>122</v>
      </c>
      <c r="G29" s="151">
        <v>0</v>
      </c>
      <c r="H29" s="152">
        <v>-100</v>
      </c>
    </row>
    <row r="30" spans="1:8" ht="12.75">
      <c r="A30" s="230"/>
      <c r="B30" s="147" t="s">
        <v>115</v>
      </c>
      <c r="C30" s="148">
        <v>2</v>
      </c>
      <c r="D30" s="149">
        <v>0</v>
      </c>
      <c r="E30" s="150">
        <v>-100</v>
      </c>
      <c r="F30" s="151">
        <v>45</v>
      </c>
      <c r="G30" s="151">
        <v>0</v>
      </c>
      <c r="H30" s="152">
        <v>-100</v>
      </c>
    </row>
    <row r="31" spans="1:8" ht="12.75">
      <c r="A31" s="230"/>
      <c r="B31" s="147" t="s">
        <v>113</v>
      </c>
      <c r="C31" s="148">
        <v>12</v>
      </c>
      <c r="D31" s="149">
        <v>690</v>
      </c>
      <c r="E31" s="150">
        <v>5650</v>
      </c>
      <c r="F31" s="151">
        <v>26</v>
      </c>
      <c r="G31" s="151">
        <v>2644</v>
      </c>
      <c r="H31" s="152">
        <v>10069.23076923077</v>
      </c>
    </row>
    <row r="32" spans="1:8" ht="12.75">
      <c r="A32" s="230"/>
      <c r="B32" s="147" t="s">
        <v>135</v>
      </c>
      <c r="C32" s="148">
        <v>0</v>
      </c>
      <c r="D32" s="149">
        <v>3</v>
      </c>
      <c r="E32" s="150" t="s">
        <v>89</v>
      </c>
      <c r="F32" s="151">
        <v>0</v>
      </c>
      <c r="G32" s="151">
        <v>186</v>
      </c>
      <c r="H32" s="152" t="s">
        <v>89</v>
      </c>
    </row>
    <row r="33" spans="1:8" ht="12.75">
      <c r="A33" s="230"/>
      <c r="B33" s="147" t="s">
        <v>91</v>
      </c>
      <c r="C33" s="148">
        <v>0</v>
      </c>
      <c r="D33" s="149">
        <v>22</v>
      </c>
      <c r="E33" s="150" t="s">
        <v>89</v>
      </c>
      <c r="F33" s="151">
        <v>0</v>
      </c>
      <c r="G33" s="151">
        <v>566</v>
      </c>
      <c r="H33" s="152" t="s">
        <v>89</v>
      </c>
    </row>
    <row r="34" spans="1:8" ht="12.75">
      <c r="A34" s="230"/>
      <c r="B34" s="147" t="s">
        <v>84</v>
      </c>
      <c r="C34" s="148">
        <v>0</v>
      </c>
      <c r="D34" s="149">
        <v>11</v>
      </c>
      <c r="E34" s="150" t="s">
        <v>89</v>
      </c>
      <c r="F34" s="151">
        <v>0</v>
      </c>
      <c r="G34" s="151">
        <v>108</v>
      </c>
      <c r="H34" s="152" t="s">
        <v>89</v>
      </c>
    </row>
    <row r="35" spans="1:10" ht="12.75">
      <c r="A35" s="230"/>
      <c r="B35" s="147" t="s">
        <v>110</v>
      </c>
      <c r="C35" s="148">
        <v>0</v>
      </c>
      <c r="D35" s="149">
        <v>80</v>
      </c>
      <c r="E35" s="150" t="s">
        <v>89</v>
      </c>
      <c r="F35" s="151">
        <v>0</v>
      </c>
      <c r="G35" s="151">
        <v>672</v>
      </c>
      <c r="H35" s="152" t="s">
        <v>89</v>
      </c>
      <c r="I35" s="64"/>
      <c r="J35" s="112"/>
    </row>
    <row r="36" spans="1:8" ht="12.75">
      <c r="A36" s="230"/>
      <c r="B36" s="147" t="s">
        <v>160</v>
      </c>
      <c r="C36" s="148">
        <v>0</v>
      </c>
      <c r="D36" s="149">
        <v>1</v>
      </c>
      <c r="E36" s="150" t="s">
        <v>89</v>
      </c>
      <c r="F36" s="151">
        <v>0</v>
      </c>
      <c r="G36" s="151">
        <v>31</v>
      </c>
      <c r="H36" s="152" t="s">
        <v>89</v>
      </c>
    </row>
    <row r="37" spans="1:8" ht="12.75">
      <c r="A37" s="230"/>
      <c r="B37" s="147" t="s">
        <v>87</v>
      </c>
      <c r="C37" s="148">
        <v>0</v>
      </c>
      <c r="D37" s="149">
        <v>140107</v>
      </c>
      <c r="E37" s="150" t="s">
        <v>89</v>
      </c>
      <c r="F37" s="151">
        <v>0</v>
      </c>
      <c r="G37" s="151">
        <v>298555</v>
      </c>
      <c r="H37" s="152" t="s">
        <v>89</v>
      </c>
    </row>
    <row r="38" spans="1:8" ht="12.75">
      <c r="A38" s="229"/>
      <c r="B38" s="147" t="s">
        <v>86</v>
      </c>
      <c r="C38" s="148">
        <v>0</v>
      </c>
      <c r="D38" s="149">
        <v>1439</v>
      </c>
      <c r="E38" s="150" t="s">
        <v>89</v>
      </c>
      <c r="F38" s="151">
        <v>0</v>
      </c>
      <c r="G38" s="151">
        <v>18054</v>
      </c>
      <c r="H38" s="152" t="s">
        <v>89</v>
      </c>
    </row>
    <row r="39" spans="1:8" ht="12.75">
      <c r="A39" s="153" t="s">
        <v>130</v>
      </c>
      <c r="B39" s="154"/>
      <c r="C39" s="155">
        <v>2716207</v>
      </c>
      <c r="D39" s="156">
        <v>4156813</v>
      </c>
      <c r="E39" s="157">
        <v>53.03741577869434</v>
      </c>
      <c r="F39" s="156">
        <v>13030382</v>
      </c>
      <c r="G39" s="156">
        <v>17279901</v>
      </c>
      <c r="H39" s="158">
        <v>32.61239002816647</v>
      </c>
    </row>
    <row r="40" spans="1:8" ht="12.75">
      <c r="A40" s="228" t="s">
        <v>83</v>
      </c>
      <c r="B40" s="141" t="s">
        <v>151</v>
      </c>
      <c r="C40" s="159">
        <v>2092952</v>
      </c>
      <c r="D40" s="145">
        <v>1592331</v>
      </c>
      <c r="E40" s="160">
        <v>-23.91937321066131</v>
      </c>
      <c r="F40" s="145">
        <v>3127714</v>
      </c>
      <c r="G40" s="145">
        <v>2566509</v>
      </c>
      <c r="H40" s="146">
        <v>-17.942976883436266</v>
      </c>
    </row>
    <row r="41" spans="1:8" ht="12.75">
      <c r="A41" s="230"/>
      <c r="B41" s="147" t="s">
        <v>147</v>
      </c>
      <c r="C41" s="148">
        <v>1228816</v>
      </c>
      <c r="D41" s="149">
        <v>3142058</v>
      </c>
      <c r="E41" s="150">
        <v>155.69800523430683</v>
      </c>
      <c r="F41" s="151">
        <v>2269325</v>
      </c>
      <c r="G41" s="151">
        <v>5013630</v>
      </c>
      <c r="H41" s="152">
        <v>120.93045288797329</v>
      </c>
    </row>
    <row r="42" spans="1:8" ht="12.75">
      <c r="A42" s="230"/>
      <c r="B42" s="147" t="s">
        <v>106</v>
      </c>
      <c r="C42" s="148">
        <v>1408602</v>
      </c>
      <c r="D42" s="149">
        <v>2569145</v>
      </c>
      <c r="E42" s="150">
        <v>82.38970269813618</v>
      </c>
      <c r="F42" s="151">
        <v>2244454</v>
      </c>
      <c r="G42" s="151">
        <v>3985534</v>
      </c>
      <c r="H42" s="152">
        <v>77.57254102779562</v>
      </c>
    </row>
    <row r="43" spans="1:8" ht="12.75">
      <c r="A43" s="230"/>
      <c r="B43" s="147" t="s">
        <v>107</v>
      </c>
      <c r="C43" s="148">
        <v>718596</v>
      </c>
      <c r="D43" s="149">
        <v>35108</v>
      </c>
      <c r="E43" s="150">
        <v>-95.11436189458333</v>
      </c>
      <c r="F43" s="151">
        <v>1200017</v>
      </c>
      <c r="G43" s="151">
        <v>57310</v>
      </c>
      <c r="H43" s="152">
        <v>-95.22423432334709</v>
      </c>
    </row>
    <row r="44" spans="1:8" ht="12.75">
      <c r="A44" s="230"/>
      <c r="B44" s="147" t="s">
        <v>110</v>
      </c>
      <c r="C44" s="148">
        <v>481021</v>
      </c>
      <c r="D44" s="149">
        <v>209500</v>
      </c>
      <c r="E44" s="150">
        <v>-56.44680793562027</v>
      </c>
      <c r="F44" s="151">
        <v>678687</v>
      </c>
      <c r="G44" s="151">
        <v>300224</v>
      </c>
      <c r="H44" s="152">
        <v>-55.76399724762666</v>
      </c>
    </row>
    <row r="45" spans="1:8" ht="12.75">
      <c r="A45" s="230"/>
      <c r="B45" s="147" t="s">
        <v>87</v>
      </c>
      <c r="C45" s="148">
        <v>128360</v>
      </c>
      <c r="D45" s="149">
        <v>100002</v>
      </c>
      <c r="E45" s="150">
        <v>-22.09255219694609</v>
      </c>
      <c r="F45" s="151">
        <v>271961</v>
      </c>
      <c r="G45" s="151">
        <v>226201</v>
      </c>
      <c r="H45" s="152">
        <v>-16.82594195491265</v>
      </c>
    </row>
    <row r="46" spans="1:8" ht="12.75">
      <c r="A46" s="230"/>
      <c r="B46" s="147" t="s">
        <v>141</v>
      </c>
      <c r="C46" s="148">
        <v>18768</v>
      </c>
      <c r="D46" s="149">
        <v>252770</v>
      </c>
      <c r="E46" s="150">
        <v>1246.8137254901962</v>
      </c>
      <c r="F46" s="151">
        <v>81303</v>
      </c>
      <c r="G46" s="151">
        <v>393317</v>
      </c>
      <c r="H46" s="152">
        <v>383.7668966704796</v>
      </c>
    </row>
    <row r="47" spans="1:8" ht="12.75">
      <c r="A47" s="230"/>
      <c r="B47" s="147" t="s">
        <v>109</v>
      </c>
      <c r="C47" s="148">
        <v>20000</v>
      </c>
      <c r="D47" s="149">
        <v>0</v>
      </c>
      <c r="E47" s="150">
        <v>-100</v>
      </c>
      <c r="F47" s="151">
        <v>46922</v>
      </c>
      <c r="G47" s="151">
        <v>0</v>
      </c>
      <c r="H47" s="152">
        <v>-100</v>
      </c>
    </row>
    <row r="48" spans="1:8" ht="12.75">
      <c r="A48" s="230"/>
      <c r="B48" s="147" t="s">
        <v>112</v>
      </c>
      <c r="C48" s="148">
        <v>10302</v>
      </c>
      <c r="D48" s="149">
        <v>0</v>
      </c>
      <c r="E48" s="150">
        <v>-100</v>
      </c>
      <c r="F48" s="151">
        <v>14262</v>
      </c>
      <c r="G48" s="151">
        <v>37</v>
      </c>
      <c r="H48" s="152">
        <v>-99.74056934511289</v>
      </c>
    </row>
    <row r="49" spans="1:8" ht="12.75">
      <c r="A49" s="230"/>
      <c r="B49" s="147" t="s">
        <v>135</v>
      </c>
      <c r="C49" s="148">
        <v>0</v>
      </c>
      <c r="D49" s="149">
        <v>1</v>
      </c>
      <c r="E49" s="150" t="s">
        <v>89</v>
      </c>
      <c r="F49" s="151">
        <v>0</v>
      </c>
      <c r="G49" s="151">
        <v>87</v>
      </c>
      <c r="H49" s="152" t="s">
        <v>89</v>
      </c>
    </row>
    <row r="50" spans="1:8" ht="12.75">
      <c r="A50" s="230"/>
      <c r="B50" s="147" t="s">
        <v>85</v>
      </c>
      <c r="C50" s="148">
        <v>0</v>
      </c>
      <c r="D50" s="149">
        <v>718</v>
      </c>
      <c r="E50" s="150" t="s">
        <v>89</v>
      </c>
      <c r="F50" s="151">
        <v>0</v>
      </c>
      <c r="G50" s="151">
        <v>1021</v>
      </c>
      <c r="H50" s="152" t="s">
        <v>89</v>
      </c>
    </row>
    <row r="51" spans="1:8" ht="12.75">
      <c r="A51" s="230"/>
      <c r="B51" s="147" t="s">
        <v>163</v>
      </c>
      <c r="C51" s="148">
        <v>0</v>
      </c>
      <c r="D51" s="149">
        <v>1</v>
      </c>
      <c r="E51" s="150" t="s">
        <v>89</v>
      </c>
      <c r="F51" s="151">
        <v>0</v>
      </c>
      <c r="G51" s="151">
        <v>83</v>
      </c>
      <c r="H51" s="152" t="s">
        <v>89</v>
      </c>
    </row>
    <row r="52" spans="1:8" ht="12.75">
      <c r="A52" s="230"/>
      <c r="B52" s="147" t="s">
        <v>108</v>
      </c>
      <c r="C52" s="148">
        <v>0</v>
      </c>
      <c r="D52" s="149">
        <v>3000</v>
      </c>
      <c r="E52" s="150" t="s">
        <v>89</v>
      </c>
      <c r="F52" s="151">
        <v>0</v>
      </c>
      <c r="G52" s="151">
        <v>6767</v>
      </c>
      <c r="H52" s="152" t="s">
        <v>89</v>
      </c>
    </row>
    <row r="53" spans="1:8" ht="12.75">
      <c r="A53" s="229"/>
      <c r="B53" s="147" t="s">
        <v>114</v>
      </c>
      <c r="C53" s="148">
        <v>0</v>
      </c>
      <c r="D53" s="149">
        <v>5</v>
      </c>
      <c r="E53" s="150" t="s">
        <v>89</v>
      </c>
      <c r="F53" s="151">
        <v>0</v>
      </c>
      <c r="G53" s="151">
        <v>132</v>
      </c>
      <c r="H53" s="152" t="s">
        <v>89</v>
      </c>
    </row>
    <row r="54" spans="1:8" ht="12.75">
      <c r="A54" s="153" t="s">
        <v>131</v>
      </c>
      <c r="B54" s="154"/>
      <c r="C54" s="155">
        <v>6107417</v>
      </c>
      <c r="D54" s="156">
        <v>7904639</v>
      </c>
      <c r="E54" s="157">
        <v>29.42687555148109</v>
      </c>
      <c r="F54" s="156">
        <v>9934645</v>
      </c>
      <c r="G54" s="156">
        <v>12550852</v>
      </c>
      <c r="H54" s="158">
        <v>26.33417701387417</v>
      </c>
    </row>
    <row r="55" spans="1:8" ht="12.75">
      <c r="A55" s="228" t="s">
        <v>93</v>
      </c>
      <c r="B55" s="141" t="s">
        <v>106</v>
      </c>
      <c r="C55" s="159">
        <v>498980</v>
      </c>
      <c r="D55" s="145">
        <v>342974</v>
      </c>
      <c r="E55" s="160">
        <v>-31.264980560343105</v>
      </c>
      <c r="F55" s="145">
        <v>360451</v>
      </c>
      <c r="G55" s="145">
        <v>303900</v>
      </c>
      <c r="H55" s="146">
        <v>-15.688956335257775</v>
      </c>
    </row>
    <row r="56" spans="1:8" ht="12.75">
      <c r="A56" s="230"/>
      <c r="B56" s="147" t="s">
        <v>112</v>
      </c>
      <c r="C56" s="148">
        <v>330000</v>
      </c>
      <c r="D56" s="149">
        <v>294000</v>
      </c>
      <c r="E56" s="150">
        <v>-10.909090909090914</v>
      </c>
      <c r="F56" s="151">
        <v>302267</v>
      </c>
      <c r="G56" s="151">
        <v>229231</v>
      </c>
      <c r="H56" s="152">
        <v>-24.162743534689536</v>
      </c>
    </row>
    <row r="57" spans="1:8" ht="12.75">
      <c r="A57" s="230"/>
      <c r="B57" s="147" t="s">
        <v>110</v>
      </c>
      <c r="C57" s="148">
        <v>147000</v>
      </c>
      <c r="D57" s="149">
        <v>413640</v>
      </c>
      <c r="E57" s="150">
        <v>181.3877551020408</v>
      </c>
      <c r="F57" s="151">
        <v>117134</v>
      </c>
      <c r="G57" s="151">
        <v>331451</v>
      </c>
      <c r="H57" s="152">
        <v>182.96737070363855</v>
      </c>
    </row>
    <row r="58" spans="1:8" ht="12.75">
      <c r="A58" s="230"/>
      <c r="B58" s="147" t="s">
        <v>151</v>
      </c>
      <c r="C58" s="148">
        <v>122525</v>
      </c>
      <c r="D58" s="149">
        <v>460875</v>
      </c>
      <c r="E58" s="150">
        <v>276.147724954091</v>
      </c>
      <c r="F58" s="151">
        <v>110449</v>
      </c>
      <c r="G58" s="151">
        <v>406078</v>
      </c>
      <c r="H58" s="152">
        <v>267.661092449909</v>
      </c>
    </row>
    <row r="59" spans="1:8" ht="12.75">
      <c r="A59" s="230"/>
      <c r="B59" s="147" t="s">
        <v>111</v>
      </c>
      <c r="C59" s="148">
        <v>59500</v>
      </c>
      <c r="D59" s="149">
        <v>0</v>
      </c>
      <c r="E59" s="150">
        <v>-100</v>
      </c>
      <c r="F59" s="151">
        <v>85540</v>
      </c>
      <c r="G59" s="151">
        <v>0</v>
      </c>
      <c r="H59" s="152">
        <v>-100</v>
      </c>
    </row>
    <row r="60" spans="1:8" ht="12.75">
      <c r="A60" s="230"/>
      <c r="B60" s="147" t="s">
        <v>126</v>
      </c>
      <c r="C60" s="148">
        <v>59750</v>
      </c>
      <c r="D60" s="149">
        <v>0</v>
      </c>
      <c r="E60" s="150">
        <v>-100</v>
      </c>
      <c r="F60" s="151">
        <v>63139</v>
      </c>
      <c r="G60" s="151">
        <v>0</v>
      </c>
      <c r="H60" s="152">
        <v>-100</v>
      </c>
    </row>
    <row r="61" spans="1:8" ht="12.75">
      <c r="A61" s="230"/>
      <c r="B61" s="147" t="s">
        <v>147</v>
      </c>
      <c r="C61" s="148">
        <v>1134</v>
      </c>
      <c r="D61" s="149">
        <v>83913</v>
      </c>
      <c r="E61" s="150">
        <v>7299.735449735449</v>
      </c>
      <c r="F61" s="151">
        <v>3516</v>
      </c>
      <c r="G61" s="151">
        <v>100452</v>
      </c>
      <c r="H61" s="152">
        <v>2756.996587030717</v>
      </c>
    </row>
    <row r="62" spans="1:8" ht="12.75">
      <c r="A62" s="230"/>
      <c r="B62" s="147" t="s">
        <v>164</v>
      </c>
      <c r="C62" s="148">
        <v>0</v>
      </c>
      <c r="D62" s="149">
        <v>0</v>
      </c>
      <c r="E62" s="150" t="s">
        <v>89</v>
      </c>
      <c r="F62" s="151">
        <v>68</v>
      </c>
      <c r="G62" s="151">
        <v>0</v>
      </c>
      <c r="H62" s="152">
        <v>-100</v>
      </c>
    </row>
    <row r="63" spans="1:8" ht="12.75">
      <c r="A63" s="230"/>
      <c r="B63" s="147" t="s">
        <v>84</v>
      </c>
      <c r="C63" s="148">
        <v>0</v>
      </c>
      <c r="D63" s="149">
        <v>1000</v>
      </c>
      <c r="E63" s="150" t="s">
        <v>89</v>
      </c>
      <c r="F63" s="151">
        <v>0</v>
      </c>
      <c r="G63" s="151">
        <v>1294</v>
      </c>
      <c r="H63" s="152" t="s">
        <v>89</v>
      </c>
    </row>
    <row r="64" spans="1:8" ht="12.75">
      <c r="A64" s="230"/>
      <c r="B64" s="147" t="s">
        <v>90</v>
      </c>
      <c r="C64" s="148">
        <v>0</v>
      </c>
      <c r="D64" s="149">
        <v>250</v>
      </c>
      <c r="E64" s="150" t="s">
        <v>89</v>
      </c>
      <c r="F64" s="151">
        <v>0</v>
      </c>
      <c r="G64" s="151">
        <v>39</v>
      </c>
      <c r="H64" s="152" t="s">
        <v>89</v>
      </c>
    </row>
    <row r="65" spans="1:8" ht="12.75">
      <c r="A65" s="229"/>
      <c r="B65" s="147" t="s">
        <v>113</v>
      </c>
      <c r="C65" s="148">
        <v>0</v>
      </c>
      <c r="D65" s="149">
        <v>3060</v>
      </c>
      <c r="E65" s="150" t="s">
        <v>89</v>
      </c>
      <c r="F65" s="151">
        <v>0</v>
      </c>
      <c r="G65" s="151">
        <v>3057</v>
      </c>
      <c r="H65" s="152" t="s">
        <v>89</v>
      </c>
    </row>
    <row r="66" spans="1:8" ht="12.75">
      <c r="A66" s="153" t="s">
        <v>132</v>
      </c>
      <c r="B66" s="154"/>
      <c r="C66" s="155">
        <v>1218889</v>
      </c>
      <c r="D66" s="156">
        <v>1599712</v>
      </c>
      <c r="E66" s="157">
        <v>31.24345202885579</v>
      </c>
      <c r="F66" s="156">
        <v>1042564</v>
      </c>
      <c r="G66" s="156">
        <v>1375502</v>
      </c>
      <c r="H66" s="158">
        <v>31.934538311317095</v>
      </c>
    </row>
    <row r="67" spans="1:8" ht="12.75">
      <c r="A67" s="228" t="s">
        <v>95</v>
      </c>
      <c r="B67" s="141" t="s">
        <v>107</v>
      </c>
      <c r="C67" s="159">
        <v>64800</v>
      </c>
      <c r="D67" s="145">
        <v>700</v>
      </c>
      <c r="E67" s="160">
        <v>-98.91975308641975</v>
      </c>
      <c r="F67" s="145">
        <v>103356</v>
      </c>
      <c r="G67" s="145">
        <v>1011</v>
      </c>
      <c r="H67" s="146">
        <v>-99.02182747010333</v>
      </c>
    </row>
    <row r="68" spans="1:8" ht="12.75">
      <c r="A68" s="230"/>
      <c r="B68" s="147" t="s">
        <v>147</v>
      </c>
      <c r="C68" s="148">
        <v>13472</v>
      </c>
      <c r="D68" s="149">
        <v>17749</v>
      </c>
      <c r="E68" s="150">
        <v>31.747327790973866</v>
      </c>
      <c r="F68" s="151">
        <v>84780</v>
      </c>
      <c r="G68" s="151">
        <v>25142</v>
      </c>
      <c r="H68" s="152">
        <v>-70.34442085397498</v>
      </c>
    </row>
    <row r="69" spans="1:8" ht="12.75">
      <c r="A69" s="230"/>
      <c r="B69" s="147" t="s">
        <v>110</v>
      </c>
      <c r="C69" s="148">
        <v>21000</v>
      </c>
      <c r="D69" s="149">
        <v>0</v>
      </c>
      <c r="E69" s="150">
        <v>-100</v>
      </c>
      <c r="F69" s="151">
        <v>18959</v>
      </c>
      <c r="G69" s="151">
        <v>0</v>
      </c>
      <c r="H69" s="152">
        <v>-100</v>
      </c>
    </row>
    <row r="70" spans="1:8" ht="12.75">
      <c r="A70" s="230"/>
      <c r="B70" s="147" t="s">
        <v>84</v>
      </c>
      <c r="C70" s="148">
        <v>900</v>
      </c>
      <c r="D70" s="149">
        <v>0</v>
      </c>
      <c r="E70" s="150">
        <v>-100</v>
      </c>
      <c r="F70" s="151">
        <v>4759</v>
      </c>
      <c r="G70" s="151">
        <v>0</v>
      </c>
      <c r="H70" s="152">
        <v>-100</v>
      </c>
    </row>
    <row r="71" spans="1:8" ht="12.75">
      <c r="A71" s="230"/>
      <c r="B71" s="147" t="s">
        <v>113</v>
      </c>
      <c r="C71" s="148">
        <v>212</v>
      </c>
      <c r="D71" s="149">
        <v>0</v>
      </c>
      <c r="E71" s="150">
        <v>-100</v>
      </c>
      <c r="F71" s="151">
        <v>402</v>
      </c>
      <c r="G71" s="151">
        <v>0</v>
      </c>
      <c r="H71" s="152">
        <v>-100</v>
      </c>
    </row>
    <row r="72" spans="1:8" ht="12.75">
      <c r="A72" s="230"/>
      <c r="B72" s="147" t="s">
        <v>151</v>
      </c>
      <c r="C72" s="148">
        <v>2</v>
      </c>
      <c r="D72" s="149">
        <v>0</v>
      </c>
      <c r="E72" s="150">
        <v>-100</v>
      </c>
      <c r="F72" s="151">
        <v>99</v>
      </c>
      <c r="G72" s="151">
        <v>0</v>
      </c>
      <c r="H72" s="152">
        <v>-100</v>
      </c>
    </row>
    <row r="73" spans="1:8" ht="12.75">
      <c r="A73" s="230"/>
      <c r="B73" s="147" t="s">
        <v>108</v>
      </c>
      <c r="C73" s="148">
        <v>1</v>
      </c>
      <c r="D73" s="149">
        <v>90</v>
      </c>
      <c r="E73" s="150">
        <v>8900</v>
      </c>
      <c r="F73" s="151">
        <v>46</v>
      </c>
      <c r="G73" s="151">
        <v>1084</v>
      </c>
      <c r="H73" s="152">
        <v>2256.521739130435</v>
      </c>
    </row>
    <row r="74" spans="1:8" ht="12.75">
      <c r="A74" s="230"/>
      <c r="B74" s="147" t="s">
        <v>109</v>
      </c>
      <c r="C74" s="148">
        <v>40</v>
      </c>
      <c r="D74" s="149">
        <v>223</v>
      </c>
      <c r="E74" s="150">
        <v>457.5</v>
      </c>
      <c r="F74" s="151">
        <v>40</v>
      </c>
      <c r="G74" s="151">
        <v>1099</v>
      </c>
      <c r="H74" s="152">
        <v>2647.5</v>
      </c>
    </row>
    <row r="75" spans="1:8" ht="12.75">
      <c r="A75" s="229"/>
      <c r="B75" s="147" t="s">
        <v>114</v>
      </c>
      <c r="C75" s="148">
        <v>0</v>
      </c>
      <c r="D75" s="149">
        <v>1000</v>
      </c>
      <c r="E75" s="150" t="s">
        <v>89</v>
      </c>
      <c r="F75" s="151">
        <v>0</v>
      </c>
      <c r="G75" s="151">
        <v>1083</v>
      </c>
      <c r="H75" s="152" t="s">
        <v>89</v>
      </c>
    </row>
    <row r="76" spans="1:8" ht="12.75">
      <c r="A76" s="153" t="s">
        <v>133</v>
      </c>
      <c r="B76" s="154"/>
      <c r="C76" s="155">
        <v>100427</v>
      </c>
      <c r="D76" s="156">
        <v>19762</v>
      </c>
      <c r="E76" s="157">
        <v>-80.32202495344877</v>
      </c>
      <c r="F76" s="156">
        <v>212441</v>
      </c>
      <c r="G76" s="156">
        <v>29419</v>
      </c>
      <c r="H76" s="158">
        <v>-86.15191982715201</v>
      </c>
    </row>
    <row r="77" spans="1:8" ht="12.75">
      <c r="A77" s="228" t="s">
        <v>97</v>
      </c>
      <c r="B77" s="141" t="s">
        <v>87</v>
      </c>
      <c r="C77" s="159">
        <v>998600</v>
      </c>
      <c r="D77" s="145">
        <v>8451385</v>
      </c>
      <c r="E77" s="160">
        <v>746.3233526937712</v>
      </c>
      <c r="F77" s="145">
        <v>163857</v>
      </c>
      <c r="G77" s="145">
        <v>1500605</v>
      </c>
      <c r="H77" s="146">
        <v>815.8015830876924</v>
      </c>
    </row>
    <row r="78" spans="1:8" ht="12.75">
      <c r="A78" s="230"/>
      <c r="B78" s="147" t="s">
        <v>107</v>
      </c>
      <c r="C78" s="148">
        <v>25040</v>
      </c>
      <c r="D78" s="149">
        <v>0</v>
      </c>
      <c r="E78" s="150">
        <v>-100</v>
      </c>
      <c r="F78" s="151">
        <v>18128</v>
      </c>
      <c r="G78" s="151">
        <v>0</v>
      </c>
      <c r="H78" s="152">
        <v>-100</v>
      </c>
    </row>
    <row r="79" spans="1:8" ht="12.75">
      <c r="A79" s="230"/>
      <c r="B79" s="147" t="s">
        <v>147</v>
      </c>
      <c r="C79" s="148">
        <v>10</v>
      </c>
      <c r="D79" s="149">
        <v>0</v>
      </c>
      <c r="E79" s="150">
        <v>-100</v>
      </c>
      <c r="F79" s="151">
        <v>20</v>
      </c>
      <c r="G79" s="151">
        <v>0</v>
      </c>
      <c r="H79" s="152">
        <v>-100</v>
      </c>
    </row>
    <row r="80" spans="1:8" ht="12.75">
      <c r="A80" s="229"/>
      <c r="B80" s="147" t="s">
        <v>85</v>
      </c>
      <c r="C80" s="148">
        <v>0</v>
      </c>
      <c r="D80" s="149">
        <v>10912</v>
      </c>
      <c r="E80" s="150" t="s">
        <v>89</v>
      </c>
      <c r="F80" s="151">
        <v>0</v>
      </c>
      <c r="G80" s="151">
        <v>3650</v>
      </c>
      <c r="H80" s="152" t="s">
        <v>89</v>
      </c>
    </row>
    <row r="81" spans="1:8" ht="12.75">
      <c r="A81" s="153" t="s">
        <v>134</v>
      </c>
      <c r="B81" s="154"/>
      <c r="C81" s="155">
        <v>1023650</v>
      </c>
      <c r="D81" s="156">
        <v>8462297</v>
      </c>
      <c r="E81" s="157">
        <v>726.6787476188151</v>
      </c>
      <c r="F81" s="156">
        <v>182005</v>
      </c>
      <c r="G81" s="156">
        <v>1504255</v>
      </c>
      <c r="H81" s="157">
        <v>726.491030466196</v>
      </c>
    </row>
    <row r="82" spans="1:8" ht="12.75">
      <c r="A82" s="228" t="s">
        <v>145</v>
      </c>
      <c r="B82" s="141" t="s">
        <v>107</v>
      </c>
      <c r="C82" s="159">
        <v>42183</v>
      </c>
      <c r="D82" s="145">
        <v>212350</v>
      </c>
      <c r="E82" s="160">
        <v>403.4018443448782</v>
      </c>
      <c r="F82" s="145">
        <v>30786</v>
      </c>
      <c r="G82" s="145">
        <v>183801</v>
      </c>
      <c r="H82" s="146">
        <v>497.02786981095306</v>
      </c>
    </row>
    <row r="83" spans="1:8" ht="12.75">
      <c r="A83" s="230"/>
      <c r="B83" s="147" t="s">
        <v>85</v>
      </c>
      <c r="C83" s="148">
        <v>70207</v>
      </c>
      <c r="D83" s="149">
        <v>7541</v>
      </c>
      <c r="E83" s="150">
        <v>-89.25890580711325</v>
      </c>
      <c r="F83" s="151">
        <v>25330</v>
      </c>
      <c r="G83" s="151">
        <v>16579</v>
      </c>
      <c r="H83" s="152">
        <v>-34.547966837741804</v>
      </c>
    </row>
    <row r="84" spans="1:8" ht="12.75">
      <c r="A84" s="230"/>
      <c r="B84" s="147" t="s">
        <v>147</v>
      </c>
      <c r="C84" s="148">
        <v>0</v>
      </c>
      <c r="D84" s="149">
        <v>25221</v>
      </c>
      <c r="E84" s="150" t="s">
        <v>89</v>
      </c>
      <c r="F84" s="151">
        <v>0</v>
      </c>
      <c r="G84" s="151">
        <v>31318</v>
      </c>
      <c r="H84" s="152" t="s">
        <v>89</v>
      </c>
    </row>
    <row r="85" spans="1:8" ht="12.75">
      <c r="A85" s="229"/>
      <c r="B85" s="147" t="s">
        <v>135</v>
      </c>
      <c r="C85" s="148">
        <v>0</v>
      </c>
      <c r="D85" s="149">
        <v>24017</v>
      </c>
      <c r="E85" s="150" t="s">
        <v>89</v>
      </c>
      <c r="F85" s="151">
        <v>0</v>
      </c>
      <c r="G85" s="151">
        <v>24209</v>
      </c>
      <c r="H85" s="152" t="s">
        <v>89</v>
      </c>
    </row>
    <row r="86" spans="1:8" ht="12.75">
      <c r="A86" s="153" t="s">
        <v>146</v>
      </c>
      <c r="B86" s="154"/>
      <c r="C86" s="155">
        <v>112390</v>
      </c>
      <c r="D86" s="156">
        <v>269129</v>
      </c>
      <c r="E86" s="157">
        <v>139.4599163626657</v>
      </c>
      <c r="F86" s="156">
        <v>56116</v>
      </c>
      <c r="G86" s="156">
        <v>255907</v>
      </c>
      <c r="H86" s="158">
        <v>356.0321476940623</v>
      </c>
    </row>
    <row r="87" spans="1:8" ht="12.75">
      <c r="A87" s="228" t="s">
        <v>178</v>
      </c>
      <c r="B87" s="141" t="s">
        <v>87</v>
      </c>
      <c r="C87" s="159">
        <v>186</v>
      </c>
      <c r="D87" s="145">
        <v>0</v>
      </c>
      <c r="E87" s="160">
        <v>-100</v>
      </c>
      <c r="F87" s="145">
        <v>4433</v>
      </c>
      <c r="G87" s="145">
        <v>0</v>
      </c>
      <c r="H87" s="146">
        <v>-100</v>
      </c>
    </row>
    <row r="88" spans="1:8" ht="12.75">
      <c r="A88" s="230"/>
      <c r="B88" s="147" t="s">
        <v>151</v>
      </c>
      <c r="C88" s="148">
        <v>76</v>
      </c>
      <c r="D88" s="149">
        <v>3</v>
      </c>
      <c r="E88" s="150">
        <v>-96.05263157894737</v>
      </c>
      <c r="F88" s="151">
        <v>914</v>
      </c>
      <c r="G88" s="151">
        <v>441</v>
      </c>
      <c r="H88" s="152">
        <v>-51.750547045951855</v>
      </c>
    </row>
    <row r="89" spans="1:8" ht="12.75">
      <c r="A89" s="230"/>
      <c r="B89" s="147" t="s">
        <v>106</v>
      </c>
      <c r="C89" s="148">
        <v>1</v>
      </c>
      <c r="D89" s="149">
        <v>0</v>
      </c>
      <c r="E89" s="150" t="s">
        <v>89</v>
      </c>
      <c r="F89" s="151">
        <v>317</v>
      </c>
      <c r="G89" s="151">
        <v>0</v>
      </c>
      <c r="H89" s="152">
        <v>-100</v>
      </c>
    </row>
    <row r="90" spans="1:8" ht="12.75">
      <c r="A90" s="229"/>
      <c r="B90" s="147" t="s">
        <v>147</v>
      </c>
      <c r="C90" s="148">
        <v>0</v>
      </c>
      <c r="D90" s="149">
        <v>0</v>
      </c>
      <c r="E90" s="150" t="s">
        <v>89</v>
      </c>
      <c r="F90" s="151">
        <v>0</v>
      </c>
      <c r="G90" s="151">
        <v>85</v>
      </c>
      <c r="H90" s="152" t="s">
        <v>89</v>
      </c>
    </row>
    <row r="91" spans="1:8" ht="12.75">
      <c r="A91" s="153" t="s">
        <v>179</v>
      </c>
      <c r="B91" s="154"/>
      <c r="C91" s="155">
        <v>263</v>
      </c>
      <c r="D91" s="156">
        <v>3</v>
      </c>
      <c r="E91" s="157">
        <v>-98.85931558935361</v>
      </c>
      <c r="F91" s="155">
        <v>5664</v>
      </c>
      <c r="G91" s="156">
        <v>526</v>
      </c>
      <c r="H91" s="157">
        <v>-90.7132768361582</v>
      </c>
    </row>
    <row r="92" spans="1:8" ht="12.75">
      <c r="A92" s="161" t="s">
        <v>104</v>
      </c>
      <c r="B92" s="162"/>
      <c r="C92" s="163">
        <v>65445796</v>
      </c>
      <c r="D92" s="164">
        <v>85469241</v>
      </c>
      <c r="E92" s="165">
        <v>30.595464069227617</v>
      </c>
      <c r="F92" s="166">
        <v>73962658</v>
      </c>
      <c r="G92" s="166">
        <v>100156706</v>
      </c>
      <c r="H92" s="167">
        <v>35.41523345469817</v>
      </c>
    </row>
    <row r="93" spans="1:8" ht="12.75">
      <c r="A93" s="220" t="s">
        <v>198</v>
      </c>
      <c r="B93" s="221"/>
      <c r="C93" s="221"/>
      <c r="D93" s="221"/>
      <c r="E93" s="221"/>
      <c r="F93" s="221"/>
      <c r="G93" s="221"/>
      <c r="H93" s="222"/>
    </row>
  </sheetData>
  <sheetProtection/>
  <mergeCells count="14">
    <mergeCell ref="A67:A75"/>
    <mergeCell ref="A77:A80"/>
    <mergeCell ref="A82:A85"/>
    <mergeCell ref="A87:A90"/>
    <mergeCell ref="A93:H93"/>
    <mergeCell ref="A1:H1"/>
    <mergeCell ref="A2:A3"/>
    <mergeCell ref="B2:B3"/>
    <mergeCell ref="C2:E2"/>
    <mergeCell ref="F2:H2"/>
    <mergeCell ref="A4:A17"/>
    <mergeCell ref="A19:A38"/>
    <mergeCell ref="A40:A53"/>
    <mergeCell ref="A55:A6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59" r:id="rId1"/>
  <headerFooter>
    <oddFooter>&amp;C&amp;"Arial,Normal"&amp;10 16</oddFooter>
  </headerFooter>
  <ignoredErrors>
    <ignoredError sqref="C3 F3" numberStoredAsText="1"/>
  </ignoredErrors>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90"/>
      <c r="C1" s="90"/>
    </row>
    <row r="5" spans="2:8" ht="15">
      <c r="B5" s="1"/>
      <c r="C5" s="1"/>
      <c r="D5" s="5"/>
      <c r="E5" s="83" t="s">
        <v>127</v>
      </c>
      <c r="F5" s="5"/>
      <c r="G5" s="1"/>
      <c r="H5" s="1"/>
    </row>
    <row r="6" spans="2:8" ht="15">
      <c r="B6" s="1"/>
      <c r="C6" s="1"/>
      <c r="D6" s="172" t="s">
        <v>194</v>
      </c>
      <c r="E6" s="173"/>
      <c r="F6" s="173"/>
      <c r="G6" s="1"/>
      <c r="H6" s="1"/>
    </row>
    <row r="7" spans="2:9" ht="15">
      <c r="B7" s="1"/>
      <c r="C7" s="1"/>
      <c r="D7" s="5"/>
      <c r="E7" s="5"/>
      <c r="F7" s="5"/>
      <c r="G7" s="1"/>
      <c r="H7" s="1"/>
      <c r="I7" s="4"/>
    </row>
    <row r="8" spans="2:8" ht="15">
      <c r="B8" s="1"/>
      <c r="C8" s="1"/>
      <c r="D8" s="5"/>
      <c r="E8" s="5"/>
      <c r="F8" s="5"/>
      <c r="G8" s="1"/>
      <c r="H8" s="1"/>
    </row>
    <row r="9" spans="2:8" ht="15">
      <c r="B9" s="1"/>
      <c r="C9" s="177" t="s">
        <v>67</v>
      </c>
      <c r="D9" s="177"/>
      <c r="E9" s="177"/>
      <c r="F9" s="177"/>
      <c r="G9" s="177"/>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75" t="s">
        <v>136</v>
      </c>
      <c r="D16" s="175"/>
      <c r="E16" s="175"/>
      <c r="F16" s="175"/>
      <c r="G16" s="175"/>
      <c r="H16" s="5"/>
    </row>
    <row r="17" spans="2:8" ht="15">
      <c r="B17" s="1"/>
      <c r="C17" s="175" t="s">
        <v>0</v>
      </c>
      <c r="D17" s="175"/>
      <c r="E17" s="175"/>
      <c r="F17" s="175"/>
      <c r="G17" s="175"/>
      <c r="H17" s="1"/>
    </row>
    <row r="18" spans="2:8" ht="15">
      <c r="B18" s="5"/>
      <c r="C18" s="176" t="s">
        <v>3</v>
      </c>
      <c r="D18" s="176"/>
      <c r="E18" s="176"/>
      <c r="F18" s="176"/>
      <c r="G18" s="176"/>
      <c r="H18" s="5"/>
    </row>
    <row r="19" spans="2:8" ht="15">
      <c r="B19" s="5"/>
      <c r="C19" s="5"/>
      <c r="D19" s="5"/>
      <c r="E19" s="5"/>
      <c r="F19" s="5"/>
      <c r="G19" s="5"/>
      <c r="H19" s="5"/>
    </row>
    <row r="20" spans="2:8" ht="15">
      <c r="B20" s="5"/>
      <c r="C20" s="177" t="s">
        <v>1</v>
      </c>
      <c r="D20" s="177"/>
      <c r="E20" s="177"/>
      <c r="F20" s="177"/>
      <c r="G20" s="177"/>
      <c r="H20" s="5"/>
    </row>
    <row r="21" spans="2:8" ht="15">
      <c r="B21" s="5"/>
      <c r="C21" s="175" t="s">
        <v>2</v>
      </c>
      <c r="D21" s="175"/>
      <c r="E21" s="175"/>
      <c r="F21" s="175"/>
      <c r="G21" s="175"/>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74" t="s">
        <v>124</v>
      </c>
      <c r="D28" s="174"/>
      <c r="E28" s="174"/>
      <c r="F28" s="174"/>
      <c r="G28" s="174"/>
      <c r="H28" s="6"/>
    </row>
    <row r="29" spans="2:8" ht="15">
      <c r="B29" s="1"/>
      <c r="C29" s="1"/>
      <c r="D29" s="1"/>
      <c r="E29" s="1"/>
      <c r="F29" s="1"/>
      <c r="G29" s="1"/>
      <c r="H29" s="1"/>
    </row>
  </sheetData>
  <sheetProtection/>
  <mergeCells count="8">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5"/>
  <sheetViews>
    <sheetView view="pageBreakPreview" zoomScaleSheetLayoutView="100" zoomScalePageLayoutView="0" workbookViewId="0" topLeftCell="A1">
      <selection activeCell="A1" sqref="A1:C1"/>
    </sheetView>
  </sheetViews>
  <sheetFormatPr defaultColWidth="11.421875" defaultRowHeight="15"/>
  <cols>
    <col min="1" max="1" width="12.140625" style="50" customWidth="1"/>
    <col min="2" max="2" width="77.421875" style="49" customWidth="1"/>
    <col min="3" max="3" width="7.421875" style="49" customWidth="1"/>
    <col min="4" max="6" width="9.421875" style="48" customWidth="1"/>
    <col min="7" max="85" width="11.421875" style="48" customWidth="1"/>
    <col min="86" max="16384" width="11.421875" style="47" customWidth="1"/>
  </cols>
  <sheetData>
    <row r="1" spans="1:85" ht="12.75">
      <c r="A1" s="178" t="s">
        <v>62</v>
      </c>
      <c r="B1" s="178"/>
      <c r="C1" s="178"/>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row>
    <row r="2" spans="1:85" ht="12.75">
      <c r="A2" s="49"/>
      <c r="B2" s="132"/>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row>
    <row r="3" spans="1:85" ht="12.75">
      <c r="A3" s="77" t="s">
        <v>61</v>
      </c>
      <c r="B3" s="77" t="s">
        <v>58</v>
      </c>
      <c r="C3" s="76" t="s">
        <v>57</v>
      </c>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row>
    <row r="4" spans="1:85" ht="8.25" customHeight="1">
      <c r="A4" s="75"/>
      <c r="B4" s="62"/>
      <c r="C4" s="61"/>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row>
    <row r="5" spans="1:85" ht="12.75">
      <c r="A5" s="52">
        <v>1</v>
      </c>
      <c r="B5" s="78" t="s">
        <v>120</v>
      </c>
      <c r="C5" s="133">
        <v>4</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row>
    <row r="6" spans="1:85" ht="12.75">
      <c r="A6" s="52">
        <v>2</v>
      </c>
      <c r="B6" s="78" t="s">
        <v>121</v>
      </c>
      <c r="C6" s="133">
        <v>4</v>
      </c>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row>
    <row r="7" spans="1:85" ht="12.75">
      <c r="A7" s="52">
        <v>3</v>
      </c>
      <c r="B7" s="78" t="s">
        <v>180</v>
      </c>
      <c r="C7" s="133">
        <v>4</v>
      </c>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row>
    <row r="8" spans="1:85" ht="12.75">
      <c r="A8" s="52">
        <v>4</v>
      </c>
      <c r="B8" s="78" t="s">
        <v>148</v>
      </c>
      <c r="C8" s="133">
        <v>4</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row>
    <row r="9" spans="1:85" ht="12.75">
      <c r="A9" s="52">
        <v>5</v>
      </c>
      <c r="B9" s="49" t="s">
        <v>119</v>
      </c>
      <c r="C9" s="133">
        <v>5</v>
      </c>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row>
    <row r="10" spans="1:85" ht="7.5" customHeight="1">
      <c r="A10" s="60"/>
      <c r="B10" s="59"/>
      <c r="C10" s="58"/>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row>
    <row r="11" spans="1:85" ht="12.75">
      <c r="A11" s="77" t="s">
        <v>60</v>
      </c>
      <c r="B11" s="77" t="s">
        <v>58</v>
      </c>
      <c r="C11" s="76" t="s">
        <v>57</v>
      </c>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row>
    <row r="12" spans="1:85" ht="8.25" customHeight="1">
      <c r="A12" s="53"/>
      <c r="B12" s="55"/>
      <c r="C12" s="5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row>
    <row r="13" spans="1:85" ht="12.75">
      <c r="A13" s="53">
        <v>1</v>
      </c>
      <c r="B13" s="51" t="s">
        <v>167</v>
      </c>
      <c r="C13" s="134">
        <v>6</v>
      </c>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row>
    <row r="14" spans="1:85" ht="12.75">
      <c r="A14" s="53">
        <v>2</v>
      </c>
      <c r="B14" s="51" t="s">
        <v>183</v>
      </c>
      <c r="C14" s="135">
        <v>7</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row>
    <row r="15" spans="1:85" ht="12.75">
      <c r="A15" s="53">
        <v>3</v>
      </c>
      <c r="B15" s="51" t="s">
        <v>182</v>
      </c>
      <c r="C15" s="135">
        <v>8</v>
      </c>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row>
    <row r="16" spans="1:85" ht="12.75">
      <c r="A16" s="53">
        <v>4</v>
      </c>
      <c r="B16" s="51" t="s">
        <v>122</v>
      </c>
      <c r="C16" s="135">
        <v>9</v>
      </c>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row>
    <row r="17" spans="1:85" ht="12.75">
      <c r="A17" s="53">
        <v>5</v>
      </c>
      <c r="B17" s="51" t="s">
        <v>186</v>
      </c>
      <c r="C17" s="135">
        <v>10</v>
      </c>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row>
    <row r="18" spans="1:85" ht="12.75">
      <c r="A18" s="53">
        <v>6</v>
      </c>
      <c r="B18" s="51" t="s">
        <v>19</v>
      </c>
      <c r="C18" s="135">
        <v>11</v>
      </c>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row>
    <row r="19" spans="1:85" ht="12.75">
      <c r="A19" s="53">
        <v>7</v>
      </c>
      <c r="B19" s="51" t="s">
        <v>55</v>
      </c>
      <c r="C19" s="134">
        <v>12</v>
      </c>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row>
    <row r="20" spans="1:85" ht="12.75">
      <c r="A20" s="53">
        <v>8</v>
      </c>
      <c r="B20" s="51" t="s">
        <v>54</v>
      </c>
      <c r="C20" s="134">
        <v>13</v>
      </c>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row>
    <row r="21" spans="1:85" ht="12.75">
      <c r="A21" s="53">
        <v>9</v>
      </c>
      <c r="B21" s="51" t="s">
        <v>53</v>
      </c>
      <c r="C21" s="134">
        <v>14</v>
      </c>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row>
    <row r="22" spans="1:85" ht="12.75">
      <c r="A22" s="53">
        <v>10</v>
      </c>
      <c r="B22" s="51" t="s">
        <v>117</v>
      </c>
      <c r="C22" s="134">
        <v>15</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row>
    <row r="23" spans="1:85" ht="12.75">
      <c r="A23" s="53">
        <v>11</v>
      </c>
      <c r="B23" s="51" t="s">
        <v>118</v>
      </c>
      <c r="C23" s="134">
        <v>16</v>
      </c>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row>
    <row r="24" spans="1:85" ht="6.75" customHeight="1">
      <c r="A24" s="53"/>
      <c r="B24" s="55"/>
      <c r="C24" s="54"/>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row>
    <row r="25" spans="1:85" ht="12.75">
      <c r="A25" s="77" t="s">
        <v>59</v>
      </c>
      <c r="B25" s="79" t="s">
        <v>58</v>
      </c>
      <c r="C25" s="80" t="s">
        <v>57</v>
      </c>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row>
    <row r="26" spans="1:85" ht="7.5" customHeight="1">
      <c r="A26" s="56"/>
      <c r="B26" s="55"/>
      <c r="C26" s="54"/>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row>
    <row r="27" spans="1:85" ht="12.75">
      <c r="A27" s="53">
        <v>1</v>
      </c>
      <c r="B27" s="81" t="s">
        <v>166</v>
      </c>
      <c r="C27" s="134">
        <v>6</v>
      </c>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row>
    <row r="28" spans="1:85" ht="12.75">
      <c r="A28" s="53">
        <v>2</v>
      </c>
      <c r="B28" s="82" t="s">
        <v>184</v>
      </c>
      <c r="C28" s="134">
        <v>7</v>
      </c>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row>
    <row r="29" spans="1:85" ht="12.75">
      <c r="A29" s="53">
        <v>3</v>
      </c>
      <c r="B29" s="49" t="s">
        <v>187</v>
      </c>
      <c r="C29" s="134">
        <v>8</v>
      </c>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row>
    <row r="30" spans="1:85" ht="12.75">
      <c r="A30" s="53">
        <v>4</v>
      </c>
      <c r="B30" s="49" t="s">
        <v>122</v>
      </c>
      <c r="C30" s="135">
        <v>9</v>
      </c>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row>
    <row r="31" spans="1:85" ht="12.75">
      <c r="A31" s="53">
        <v>5</v>
      </c>
      <c r="B31" s="51" t="s">
        <v>188</v>
      </c>
      <c r="C31" s="135">
        <v>10</v>
      </c>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row>
    <row r="32" spans="1:85" ht="12.75">
      <c r="A32" s="53">
        <v>6</v>
      </c>
      <c r="B32" s="51" t="s">
        <v>189</v>
      </c>
      <c r="C32" s="135">
        <v>10</v>
      </c>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row>
    <row r="33" spans="1:85" ht="12.75">
      <c r="A33" s="53">
        <v>7</v>
      </c>
      <c r="B33" s="49" t="s">
        <v>56</v>
      </c>
      <c r="C33" s="135">
        <v>11</v>
      </c>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row>
    <row r="34" spans="1:85" ht="12.75">
      <c r="A34" s="53">
        <v>8</v>
      </c>
      <c r="B34" s="49" t="s">
        <v>55</v>
      </c>
      <c r="C34" s="134">
        <v>12</v>
      </c>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row>
    <row r="35" spans="1:85" ht="12.75">
      <c r="A35" s="53">
        <v>9</v>
      </c>
      <c r="B35" s="49" t="s">
        <v>54</v>
      </c>
      <c r="C35" s="134">
        <v>13</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row>
    <row r="36" spans="1:85" ht="12.75">
      <c r="A36" s="53">
        <v>10</v>
      </c>
      <c r="B36" s="49" t="s">
        <v>53</v>
      </c>
      <c r="C36" s="134">
        <v>14</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row>
    <row r="37" spans="1:85" ht="12.75">
      <c r="A37" s="53"/>
      <c r="B37" s="51"/>
      <c r="C37" s="136"/>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row>
    <row r="38" spans="1:85" ht="12.75">
      <c r="A38" s="53"/>
      <c r="B38" s="51"/>
      <c r="C38" s="136"/>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row>
    <row r="39" spans="1:85" ht="12.75">
      <c r="A39" s="53"/>
      <c r="B39" s="51"/>
      <c r="C39" s="136"/>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row>
    <row r="40" spans="1:85" ht="12.75">
      <c r="A40" s="53"/>
      <c r="B40" s="51"/>
      <c r="C40" s="136"/>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row>
    <row r="41" spans="1:85" ht="12.75">
      <c r="A41" s="53"/>
      <c r="B41" s="51"/>
      <c r="C41" s="136"/>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row>
    <row r="42" spans="1:85" ht="12.75">
      <c r="A42" s="53"/>
      <c r="B42" s="51"/>
      <c r="C42" s="136"/>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row>
    <row r="43" spans="1:85" ht="12.75">
      <c r="A43" s="53"/>
      <c r="B43" s="51"/>
      <c r="C43" s="136"/>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row>
    <row r="44" spans="1:85" ht="12.75">
      <c r="A44" s="53"/>
      <c r="B44" s="51"/>
      <c r="C44" s="136"/>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row>
    <row r="45" spans="1:85" ht="12.75">
      <c r="A45" s="53"/>
      <c r="B45" s="51"/>
      <c r="C45" s="136"/>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row>
    <row r="46" spans="1:85" ht="12.75">
      <c r="A46" s="53"/>
      <c r="B46" s="51"/>
      <c r="C46" s="136"/>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row>
    <row r="47" spans="1:85" ht="12.75">
      <c r="A47" s="53"/>
      <c r="B47" s="51"/>
      <c r="C47" s="136"/>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row>
    <row r="48" spans="1:85" ht="12.75">
      <c r="A48" s="53"/>
      <c r="B48" s="51"/>
      <c r="C48" s="136"/>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row>
    <row r="49" spans="1:85" ht="12.75">
      <c r="A49" s="53"/>
      <c r="B49" s="51"/>
      <c r="C49" s="136"/>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row>
    <row r="50" spans="1:85" ht="12.75">
      <c r="A50" s="48"/>
      <c r="B50" s="48"/>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row>
    <row r="51" spans="1:85" ht="12.75">
      <c r="A51" s="48"/>
      <c r="B51" s="48"/>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row>
    <row r="52" spans="1:85" ht="12.75">
      <c r="A52" s="48"/>
      <c r="B52" s="48"/>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row>
    <row r="53" spans="1:85" ht="12.75">
      <c r="A53" s="48"/>
      <c r="B53" s="48"/>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row>
    <row r="54" spans="1:85" ht="12.75">
      <c r="A54" s="48"/>
      <c r="B54" s="48"/>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row>
    <row r="55" spans="1:85" ht="12.75">
      <c r="A55" s="52"/>
      <c r="B55" s="51"/>
      <c r="C55" s="51"/>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9" location="'sup región'!A1" display="'sup región'!A1"/>
    <hyperlink ref="C20" location="'prod región'!A1" display="'prod región'!A1"/>
    <hyperlink ref="C21" location="'rend región'!A1" display="'rend región'!A1"/>
    <hyperlink ref="C27" location="'precio mayorista'!A23" display="'precio mayorista'!A23"/>
    <hyperlink ref="C8" location="Comentario!A41" display="Comentario!A41"/>
    <hyperlink ref="C9" location="Comentario!A56" display="Comentario!A56"/>
    <hyperlink ref="C14" location="'precio mayorista2'!A1" display="'precio mayorista2'!A1"/>
    <hyperlink ref="C16" location="'precio minorista'!A1" display="'precio minorista'!A1"/>
    <hyperlink ref="C18" location="'sup, prod y rend'!A1" display="'sup, prod y rend'!A1"/>
    <hyperlink ref="C22" location="export!A1" display="export!A1"/>
    <hyperlink ref="C23" location="import!A1" display="import!A1"/>
    <hyperlink ref="C28" location="'precio mayorista2'!A42" display="'precio mayorista2'!A42"/>
    <hyperlink ref="C30" location="'precio minorista'!A23" display="'precio minorista'!A23"/>
    <hyperlink ref="C33" location="'sup, prod y rend'!A22" display="'sup, prod y rend'!A22"/>
    <hyperlink ref="C34" location="'sup región'!A22" display="'sup región'!A22"/>
    <hyperlink ref="C35" location="'prod región'!A22" display="'prod región'!A22"/>
    <hyperlink ref="C36" location="'rend región'!A22" display="'rend región'!A22"/>
    <hyperlink ref="C7" location="Comentario!A35" display="Comentario!A35"/>
    <hyperlink ref="C15" location="'precio mayorista3'!A1" display="'precio mayorista3'!A1"/>
    <hyperlink ref="C17" location="'precio minorista regiones'!A1" display="'precio minorista regiones'!A1"/>
    <hyperlink ref="C29" location="'precio mayorista3'!A43" display="'precio mayorista3'!A43"/>
    <hyperlink ref="C31" location="'precio minorista regiones'!A25" display="'precio minorista regiones'!A25"/>
    <hyperlink ref="C32" location="'precio minorista regiones'!A45" display="'precio minorista regiones'!A45"/>
  </hyperlinks>
  <printOptions horizontalCentered="1"/>
  <pageMargins left="0.7086614173228347" right="0.7086614173228347" top="0.8661417322834646" bottom="0.7480314960629921" header="0" footer="0.3937007874015748"/>
  <pageSetup fitToHeight="1" fitToWidth="1" horizontalDpi="600" verticalDpi="600" orientation="portrait" scale="93"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SheetLayoutView="100" workbookViewId="0" topLeftCell="A1">
      <selection activeCell="J40" sqref="J40"/>
    </sheetView>
  </sheetViews>
  <sheetFormatPr defaultColWidth="11.421875" defaultRowHeight="15"/>
  <cols>
    <col min="1" max="7" width="13.28125" style="8" customWidth="1"/>
    <col min="8" max="16384" width="11.421875" style="8" customWidth="1"/>
  </cols>
  <sheetData>
    <row r="55" ht="16.5" customHeight="1"/>
    <row r="57" ht="10.5" customHeight="1"/>
  </sheetData>
  <sheetProtection/>
  <printOptions horizontalCentered="1"/>
  <pageMargins left="0.7086614173228347" right="0.7086614173228347" top="0.8661417322834646" bottom="0.7480314960629921" header="0.31496062992125984" footer="0.31496062992125984"/>
  <pageSetup firstPageNumber="4" useFirstPageNumber="1" fitToHeight="0" fitToWidth="1" orientation="portrait" scale="97"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J22"/>
  <sheetViews>
    <sheetView view="pageBreakPreview" zoomScaleSheetLayoutView="100" zoomScalePageLayoutView="0" workbookViewId="0" topLeftCell="A10">
      <selection activeCell="H24" sqref="H24"/>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83" t="s">
        <v>63</v>
      </c>
      <c r="B1" s="183"/>
      <c r="C1" s="183"/>
      <c r="D1" s="183"/>
      <c r="E1" s="183"/>
      <c r="F1" s="183"/>
    </row>
    <row r="2" spans="1:6" ht="12.75" customHeight="1">
      <c r="A2" s="183" t="s">
        <v>165</v>
      </c>
      <c r="B2" s="183"/>
      <c r="C2" s="183"/>
      <c r="D2" s="183"/>
      <c r="E2" s="183"/>
      <c r="F2" s="183"/>
    </row>
    <row r="3" spans="1:6" ht="12.75">
      <c r="A3" s="183" t="s">
        <v>158</v>
      </c>
      <c r="B3" s="183"/>
      <c r="C3" s="183"/>
      <c r="D3" s="183"/>
      <c r="E3" s="183"/>
      <c r="F3" s="183"/>
    </row>
    <row r="4" spans="1:6" ht="12.75">
      <c r="A4" s="10"/>
      <c r="B4" s="10"/>
      <c r="C4" s="10"/>
      <c r="D4" s="10"/>
      <c r="E4" s="10"/>
      <c r="F4" s="10"/>
    </row>
    <row r="5" spans="1:6" ht="12.75">
      <c r="A5" s="181" t="s">
        <v>52</v>
      </c>
      <c r="B5" s="180" t="s">
        <v>51</v>
      </c>
      <c r="C5" s="180"/>
      <c r="D5" s="180"/>
      <c r="E5" s="180" t="s">
        <v>50</v>
      </c>
      <c r="F5" s="180"/>
    </row>
    <row r="6" spans="1:6" ht="12.75">
      <c r="A6" s="182"/>
      <c r="B6" s="43">
        <v>2011</v>
      </c>
      <c r="C6" s="42">
        <v>2012</v>
      </c>
      <c r="D6" s="42">
        <v>2013</v>
      </c>
      <c r="E6" s="42" t="s">
        <v>49</v>
      </c>
      <c r="F6" s="42" t="s">
        <v>48</v>
      </c>
    </row>
    <row r="7" spans="1:6" ht="12.75">
      <c r="A7" s="41" t="s">
        <v>47</v>
      </c>
      <c r="B7" s="40">
        <v>3229.1</v>
      </c>
      <c r="C7" s="40">
        <v>9909.8</v>
      </c>
      <c r="D7" s="40">
        <v>6954.8</v>
      </c>
      <c r="E7" s="39">
        <f>(D7/C18-1)*100</f>
        <v>-10.127285649673713</v>
      </c>
      <c r="F7" s="39">
        <f aca="true" t="shared" si="0" ref="F7:F12">(D7/C7-1)*100</f>
        <v>-29.818967083089465</v>
      </c>
    </row>
    <row r="8" spans="1:6" ht="12.75">
      <c r="A8" s="20" t="s">
        <v>46</v>
      </c>
      <c r="B8" s="38">
        <v>4483.29</v>
      </c>
      <c r="C8" s="38">
        <v>10867.49</v>
      </c>
      <c r="D8" s="38">
        <v>6859</v>
      </c>
      <c r="E8" s="37">
        <f aca="true" t="shared" si="1" ref="E8:E15">(D8/D7-1)*100</f>
        <v>-1.3774659228159014</v>
      </c>
      <c r="F8" s="37">
        <f t="shared" si="0"/>
        <v>-36.88515011285954</v>
      </c>
    </row>
    <row r="9" spans="1:6" ht="12.75">
      <c r="A9" s="20" t="s">
        <v>45</v>
      </c>
      <c r="B9" s="38">
        <v>5067.85</v>
      </c>
      <c r="C9" s="38">
        <v>9975.7</v>
      </c>
      <c r="D9" s="38">
        <v>7854.7</v>
      </c>
      <c r="E9" s="37">
        <f t="shared" si="1"/>
        <v>14.516693395538717</v>
      </c>
      <c r="F9" s="37">
        <f t="shared" si="0"/>
        <v>-21.26166584801067</v>
      </c>
    </row>
    <row r="10" spans="1:6" ht="12.75">
      <c r="A10" s="20" t="s">
        <v>44</v>
      </c>
      <c r="B10" s="38">
        <v>4746.82</v>
      </c>
      <c r="C10" s="38">
        <v>8147.7</v>
      </c>
      <c r="D10" s="38">
        <v>8949.9</v>
      </c>
      <c r="E10" s="37">
        <f t="shared" si="1"/>
        <v>13.943244172279012</v>
      </c>
      <c r="F10" s="37">
        <f t="shared" si="0"/>
        <v>9.84572333296514</v>
      </c>
    </row>
    <row r="11" spans="1:6" ht="12.75">
      <c r="A11" s="20" t="s">
        <v>43</v>
      </c>
      <c r="B11" s="38">
        <v>4411.94</v>
      </c>
      <c r="C11" s="38">
        <v>9005.69</v>
      </c>
      <c r="D11" s="38">
        <v>10977.15</v>
      </c>
      <c r="E11" s="37">
        <f t="shared" si="1"/>
        <v>22.651091073643293</v>
      </c>
      <c r="F11" s="37">
        <f t="shared" si="0"/>
        <v>21.891270963135522</v>
      </c>
    </row>
    <row r="12" spans="1:6" ht="12.75">
      <c r="A12" s="20" t="s">
        <v>42</v>
      </c>
      <c r="B12" s="38">
        <v>4992.48</v>
      </c>
      <c r="C12" s="38">
        <v>10846.24</v>
      </c>
      <c r="D12" s="38">
        <v>11813.64</v>
      </c>
      <c r="E12" s="37">
        <f t="shared" si="1"/>
        <v>7.620283953485196</v>
      </c>
      <c r="F12" s="37">
        <f t="shared" si="0"/>
        <v>8.919219932437406</v>
      </c>
    </row>
    <row r="13" spans="1:6" ht="12.75">
      <c r="A13" s="20" t="s">
        <v>41</v>
      </c>
      <c r="B13" s="38">
        <v>5742.31</v>
      </c>
      <c r="C13" s="38">
        <v>11525.88</v>
      </c>
      <c r="D13" s="38">
        <v>11876.14</v>
      </c>
      <c r="E13" s="37">
        <f t="shared" si="1"/>
        <v>0.5290494716277072</v>
      </c>
      <c r="F13" s="37">
        <f aca="true" t="shared" si="2" ref="F13:F20">(D13/C13-1)*100</f>
        <v>3.038900283535839</v>
      </c>
    </row>
    <row r="14" spans="1:10" ht="12.75">
      <c r="A14" s="20" t="s">
        <v>40</v>
      </c>
      <c r="B14" s="38">
        <v>6853.9</v>
      </c>
      <c r="C14" s="38">
        <v>13396.1</v>
      </c>
      <c r="D14" s="38">
        <v>11763.67</v>
      </c>
      <c r="E14" s="37">
        <f t="shared" si="1"/>
        <v>-0.9470248750856669</v>
      </c>
      <c r="F14" s="37">
        <f t="shared" si="2"/>
        <v>-12.185860063749898</v>
      </c>
      <c r="H14" s="98"/>
      <c r="I14" s="98"/>
      <c r="J14" s="98"/>
    </row>
    <row r="15" spans="1:6" ht="12.75">
      <c r="A15" s="20" t="s">
        <v>39</v>
      </c>
      <c r="B15" s="38">
        <v>7924.75</v>
      </c>
      <c r="C15" s="38">
        <v>18330.99</v>
      </c>
      <c r="D15" s="38">
        <v>15462.62</v>
      </c>
      <c r="E15" s="37">
        <f t="shared" si="1"/>
        <v>31.443843630431665</v>
      </c>
      <c r="F15" s="37">
        <f t="shared" si="2"/>
        <v>-15.647654600215265</v>
      </c>
    </row>
    <row r="16" spans="1:6" ht="12.75">
      <c r="A16" s="20" t="s">
        <v>38</v>
      </c>
      <c r="B16" s="38">
        <v>7913</v>
      </c>
      <c r="C16" s="38">
        <v>20217.9</v>
      </c>
      <c r="D16" s="38">
        <v>19589.54</v>
      </c>
      <c r="E16" s="37">
        <f>(D16/D15-1)*100</f>
        <v>26.689655440022463</v>
      </c>
      <c r="F16" s="37">
        <f t="shared" si="2"/>
        <v>-3.107939004545479</v>
      </c>
    </row>
    <row r="17" spans="1:6" ht="12.75">
      <c r="A17" s="20" t="s">
        <v>37</v>
      </c>
      <c r="B17" s="38">
        <v>8542.76</v>
      </c>
      <c r="C17" s="38">
        <v>11680.2</v>
      </c>
      <c r="D17" s="38">
        <v>18796.27</v>
      </c>
      <c r="E17" s="37">
        <f>(D17/D16-1)*100</f>
        <v>-4.049457006136947</v>
      </c>
      <c r="F17" s="37">
        <f t="shared" si="2"/>
        <v>60.924213626478995</v>
      </c>
    </row>
    <row r="18" spans="1:6" ht="12.75">
      <c r="A18" s="20" t="s">
        <v>36</v>
      </c>
      <c r="B18" s="38">
        <v>9342</v>
      </c>
      <c r="C18" s="38">
        <v>7738.5</v>
      </c>
      <c r="D18" s="38">
        <v>8399.39</v>
      </c>
      <c r="E18" s="37">
        <f>(D18/D17-1)*100</f>
        <v>-55.31352763074801</v>
      </c>
      <c r="F18" s="37">
        <f t="shared" si="2"/>
        <v>8.540285585061703</v>
      </c>
    </row>
    <row r="19" spans="1:6" ht="12.75">
      <c r="A19" s="36" t="s">
        <v>195</v>
      </c>
      <c r="B19" s="35">
        <v>5833.94</v>
      </c>
      <c r="C19" s="35">
        <v>10937.18</v>
      </c>
      <c r="D19" s="35">
        <v>11593.02</v>
      </c>
      <c r="E19" s="34"/>
      <c r="F19" s="34">
        <f t="shared" si="2"/>
        <v>5.996426866888904</v>
      </c>
    </row>
    <row r="20" spans="1:6" ht="12.75">
      <c r="A20" s="33" t="s">
        <v>197</v>
      </c>
      <c r="B20" s="32">
        <f>AVERAGE(B7:B18)</f>
        <v>6104.183333333333</v>
      </c>
      <c r="C20" s="32">
        <f>AVERAGE(C7:C18)</f>
        <v>11803.515833333337</v>
      </c>
      <c r="D20" s="32">
        <f>AVERAGE(D7:D18)</f>
        <v>11608.068333333335</v>
      </c>
      <c r="E20" s="31"/>
      <c r="F20" s="31">
        <f t="shared" si="2"/>
        <v>-1.6558413845479403</v>
      </c>
    </row>
    <row r="21" spans="1:6" ht="24.75" customHeight="1">
      <c r="A21" s="179" t="s">
        <v>168</v>
      </c>
      <c r="B21" s="179"/>
      <c r="C21" s="179"/>
      <c r="D21" s="179"/>
      <c r="E21" s="179"/>
      <c r="F21" s="179"/>
    </row>
    <row r="22" spans="1:6" ht="12.75">
      <c r="A22" s="20"/>
      <c r="B22" s="20"/>
      <c r="C22" s="10"/>
      <c r="D22" s="10"/>
      <c r="E22" s="10"/>
      <c r="F22" s="10"/>
    </row>
  </sheetData>
  <sheetProtection/>
  <mergeCells count="7">
    <mergeCell ref="A21:F21"/>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ignoredErrors>
    <ignoredError sqref="B20:E20"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8">
      <selection activeCell="A1" sqref="A1:J1"/>
    </sheetView>
  </sheetViews>
  <sheetFormatPr defaultColWidth="11.421875" defaultRowHeight="15"/>
  <cols>
    <col min="1" max="1" width="10.140625" style="0" bestFit="1" customWidth="1"/>
    <col min="2" max="9" width="9.140625" style="0" customWidth="1"/>
    <col min="10" max="10" width="10.8515625" style="0" bestFit="1" customWidth="1"/>
  </cols>
  <sheetData>
    <row r="1" spans="1:10" ht="15">
      <c r="A1" s="183" t="s">
        <v>64</v>
      </c>
      <c r="B1" s="183"/>
      <c r="C1" s="183"/>
      <c r="D1" s="183"/>
      <c r="E1" s="183"/>
      <c r="F1" s="183"/>
      <c r="G1" s="183"/>
      <c r="H1" s="183"/>
      <c r="I1" s="183"/>
      <c r="J1" s="183"/>
    </row>
    <row r="2" spans="1:10" ht="15">
      <c r="A2" s="183" t="s">
        <v>183</v>
      </c>
      <c r="B2" s="183"/>
      <c r="C2" s="183"/>
      <c r="D2" s="183"/>
      <c r="E2" s="183"/>
      <c r="F2" s="183"/>
      <c r="G2" s="183"/>
      <c r="H2" s="183"/>
      <c r="I2" s="183"/>
      <c r="J2" s="183"/>
    </row>
    <row r="3" spans="1:10" ht="15">
      <c r="A3" s="183" t="s">
        <v>159</v>
      </c>
      <c r="B3" s="183"/>
      <c r="C3" s="183"/>
      <c r="D3" s="183"/>
      <c r="E3" s="183"/>
      <c r="F3" s="183"/>
      <c r="G3" s="183"/>
      <c r="H3" s="183"/>
      <c r="I3" s="183"/>
      <c r="J3" s="183"/>
    </row>
    <row r="4" spans="1:10" ht="26.25">
      <c r="A4" s="106" t="s">
        <v>72</v>
      </c>
      <c r="B4" s="107" t="s">
        <v>68</v>
      </c>
      <c r="C4" s="107" t="s">
        <v>143</v>
      </c>
      <c r="D4" s="107" t="s">
        <v>69</v>
      </c>
      <c r="E4" s="107" t="s">
        <v>70</v>
      </c>
      <c r="F4" s="107" t="s">
        <v>71</v>
      </c>
      <c r="G4" s="107" t="s">
        <v>149</v>
      </c>
      <c r="H4" s="107" t="s">
        <v>152</v>
      </c>
      <c r="I4" s="107" t="s">
        <v>156</v>
      </c>
      <c r="J4" s="74" t="s">
        <v>77</v>
      </c>
    </row>
    <row r="5" spans="1:10" ht="15">
      <c r="A5" s="63">
        <v>41603</v>
      </c>
      <c r="B5" s="64">
        <v>18008.26</v>
      </c>
      <c r="C5" s="64"/>
      <c r="D5" s="64"/>
      <c r="E5" s="64">
        <v>13340.34</v>
      </c>
      <c r="F5" s="64">
        <v>12752.66918918919</v>
      </c>
      <c r="G5" s="64"/>
      <c r="H5" s="64"/>
      <c r="I5" s="64">
        <v>17436.975</v>
      </c>
      <c r="J5" s="64">
        <v>14714.512238193016</v>
      </c>
    </row>
    <row r="6" spans="1:10" ht="15">
      <c r="A6" s="63">
        <v>41604</v>
      </c>
      <c r="B6" s="64">
        <v>17739.47054982818</v>
      </c>
      <c r="C6" s="64">
        <v>16414.569142857144</v>
      </c>
      <c r="D6" s="64">
        <v>12166.61</v>
      </c>
      <c r="E6" s="64">
        <v>13412.075548780487</v>
      </c>
      <c r="F6" s="64">
        <v>11679.63329583802</v>
      </c>
      <c r="G6" s="64"/>
      <c r="H6" s="64"/>
      <c r="I6" s="64"/>
      <c r="J6" s="64">
        <v>12756.070560029282</v>
      </c>
    </row>
    <row r="7" spans="1:10" ht="15">
      <c r="A7" s="63">
        <v>41605</v>
      </c>
      <c r="B7" s="64">
        <v>17717.37</v>
      </c>
      <c r="C7" s="64">
        <v>16020.8</v>
      </c>
      <c r="D7" s="64"/>
      <c r="E7" s="64">
        <v>13735.15</v>
      </c>
      <c r="F7" s="64">
        <v>11212.66189781022</v>
      </c>
      <c r="G7" s="64"/>
      <c r="H7" s="64"/>
      <c r="I7" s="64"/>
      <c r="J7" s="64">
        <v>14353.806946640314</v>
      </c>
    </row>
    <row r="8" spans="1:10" ht="15">
      <c r="A8" s="63">
        <v>41606</v>
      </c>
      <c r="B8" s="64">
        <v>17778.36</v>
      </c>
      <c r="C8" s="64">
        <v>17027.14180327869</v>
      </c>
      <c r="D8" s="64"/>
      <c r="E8" s="64">
        <v>12693.5</v>
      </c>
      <c r="F8" s="64">
        <v>11382.47601362862</v>
      </c>
      <c r="G8" s="64"/>
      <c r="H8" s="64"/>
      <c r="I8" s="64">
        <v>18334.6125</v>
      </c>
      <c r="J8" s="64">
        <v>13562.605996967402</v>
      </c>
    </row>
    <row r="9" spans="1:10" ht="15">
      <c r="A9" s="63">
        <v>41607</v>
      </c>
      <c r="B9" s="64">
        <v>14391.052478632479</v>
      </c>
      <c r="C9" s="64">
        <v>13506.87</v>
      </c>
      <c r="D9" s="64">
        <v>12184.87</v>
      </c>
      <c r="E9" s="64">
        <v>9610.54</v>
      </c>
      <c r="F9" s="64">
        <v>9613.629130434783</v>
      </c>
      <c r="G9" s="64"/>
      <c r="H9" s="64"/>
      <c r="I9" s="64"/>
      <c r="J9" s="64">
        <v>11263.858948843726</v>
      </c>
    </row>
    <row r="10" spans="1:10" ht="15">
      <c r="A10" s="63">
        <v>41610</v>
      </c>
      <c r="B10" s="64">
        <v>13419.91</v>
      </c>
      <c r="C10" s="64"/>
      <c r="D10" s="64"/>
      <c r="E10" s="64">
        <v>11031.530134228185</v>
      </c>
      <c r="F10" s="64">
        <v>10651.966972477065</v>
      </c>
      <c r="G10" s="64"/>
      <c r="H10" s="64"/>
      <c r="I10" s="64"/>
      <c r="J10" s="64">
        <v>11284.038705416116</v>
      </c>
    </row>
    <row r="11" spans="1:10" ht="15">
      <c r="A11" s="63">
        <v>41611</v>
      </c>
      <c r="B11" s="64">
        <v>13202.610444444446</v>
      </c>
      <c r="C11" s="64">
        <v>12496.29</v>
      </c>
      <c r="D11" s="64">
        <v>9667.17</v>
      </c>
      <c r="E11" s="64">
        <v>11469.036712962963</v>
      </c>
      <c r="F11" s="64">
        <v>10541.410221402215</v>
      </c>
      <c r="G11" s="64"/>
      <c r="H11" s="64"/>
      <c r="I11" s="64">
        <v>14323.9125</v>
      </c>
      <c r="J11" s="64">
        <v>11435.293606666666</v>
      </c>
    </row>
    <row r="12" spans="1:10" ht="15">
      <c r="A12" s="63">
        <v>41612</v>
      </c>
      <c r="B12" s="64">
        <v>11739.24</v>
      </c>
      <c r="C12" s="64">
        <v>13089.85</v>
      </c>
      <c r="D12" s="64"/>
      <c r="E12" s="64">
        <v>10485.93</v>
      </c>
      <c r="F12" s="64">
        <v>10634.678062678062</v>
      </c>
      <c r="G12" s="64"/>
      <c r="H12" s="64"/>
      <c r="I12" s="64"/>
      <c r="J12" s="64">
        <v>11134.262443845462</v>
      </c>
    </row>
    <row r="13" spans="1:10" ht="15">
      <c r="A13" s="63">
        <v>41613</v>
      </c>
      <c r="B13" s="64">
        <v>12501.839999999998</v>
      </c>
      <c r="C13" s="64">
        <v>12920.17</v>
      </c>
      <c r="D13" s="64"/>
      <c r="E13" s="64">
        <v>9169.75</v>
      </c>
      <c r="F13" s="64">
        <v>10111.690810810811</v>
      </c>
      <c r="G13" s="64"/>
      <c r="H13" s="64">
        <v>11356.54</v>
      </c>
      <c r="I13" s="64">
        <v>14705.8875</v>
      </c>
      <c r="J13" s="64">
        <v>10818.044991704686</v>
      </c>
    </row>
    <row r="14" spans="1:10" ht="15">
      <c r="A14" s="63">
        <v>41614</v>
      </c>
      <c r="B14" s="64">
        <v>10677.212139037432</v>
      </c>
      <c r="C14" s="64">
        <v>10547.668965517241</v>
      </c>
      <c r="D14" s="64">
        <v>8597.290000000003</v>
      </c>
      <c r="E14" s="64">
        <v>9631.440000000002</v>
      </c>
      <c r="F14" s="64">
        <v>9305.186585365853</v>
      </c>
      <c r="G14" s="64"/>
      <c r="H14" s="64"/>
      <c r="I14" s="64"/>
      <c r="J14" s="64">
        <v>9763.140663212434</v>
      </c>
    </row>
    <row r="15" spans="1:10" ht="15">
      <c r="A15" s="63">
        <v>41617</v>
      </c>
      <c r="B15" s="64">
        <v>11728.17</v>
      </c>
      <c r="C15" s="64">
        <v>12512.46</v>
      </c>
      <c r="D15" s="64"/>
      <c r="E15" s="64">
        <v>9951.35</v>
      </c>
      <c r="F15" s="64">
        <v>9474.112903225807</v>
      </c>
      <c r="G15" s="64"/>
      <c r="H15" s="64">
        <v>11764.71</v>
      </c>
      <c r="I15" s="64"/>
      <c r="J15" s="64">
        <v>10646.827889908256</v>
      </c>
    </row>
    <row r="16" spans="1:10" ht="15">
      <c r="A16" s="63">
        <v>41618</v>
      </c>
      <c r="B16" s="64">
        <v>10224.669132231405</v>
      </c>
      <c r="C16" s="64">
        <v>9816.652727272727</v>
      </c>
      <c r="D16" s="64">
        <v>7869.033193277311</v>
      </c>
      <c r="E16" s="64">
        <v>8916.547938931297</v>
      </c>
      <c r="F16" s="64">
        <v>8782.430217391306</v>
      </c>
      <c r="G16" s="64"/>
      <c r="H16" s="64">
        <v>10504.2</v>
      </c>
      <c r="I16" s="64"/>
      <c r="J16" s="64">
        <v>9228.641958762886</v>
      </c>
    </row>
    <row r="17" spans="1:10" ht="15">
      <c r="A17" s="63">
        <v>41619</v>
      </c>
      <c r="B17" s="64">
        <v>10831</v>
      </c>
      <c r="C17" s="64">
        <v>11644.66</v>
      </c>
      <c r="D17" s="64"/>
      <c r="E17" s="64">
        <v>8436.876296296296</v>
      </c>
      <c r="F17" s="64">
        <v>8605.043846153847</v>
      </c>
      <c r="G17" s="64"/>
      <c r="H17" s="64"/>
      <c r="I17" s="64"/>
      <c r="J17" s="64">
        <v>9461.915231350331</v>
      </c>
    </row>
    <row r="18" spans="1:10" ht="15">
      <c r="A18" s="63">
        <v>41620</v>
      </c>
      <c r="B18" s="64">
        <v>10869.262131147541</v>
      </c>
      <c r="C18" s="64">
        <v>12146.68</v>
      </c>
      <c r="D18" s="64"/>
      <c r="E18" s="64">
        <v>8816.4093220339</v>
      </c>
      <c r="F18" s="64">
        <v>8831.95785953177</v>
      </c>
      <c r="G18" s="64"/>
      <c r="H18" s="64">
        <v>9685.98</v>
      </c>
      <c r="I18" s="64"/>
      <c r="J18" s="64">
        <v>9800.308634192932</v>
      </c>
    </row>
    <row r="19" spans="1:10" ht="15">
      <c r="A19" s="63">
        <v>41621</v>
      </c>
      <c r="B19" s="64">
        <v>8020.05</v>
      </c>
      <c r="C19" s="64">
        <v>8883.55</v>
      </c>
      <c r="D19" s="64">
        <v>5665.02</v>
      </c>
      <c r="E19" s="64">
        <v>6058.156025104602</v>
      </c>
      <c r="F19" s="64">
        <v>6175.0344444444445</v>
      </c>
      <c r="G19" s="64"/>
      <c r="H19" s="64">
        <v>7181.05</v>
      </c>
      <c r="I19" s="64"/>
      <c r="J19" s="64">
        <v>6719.036257468767</v>
      </c>
    </row>
    <row r="20" spans="1:10" ht="15">
      <c r="A20" s="63">
        <v>41624</v>
      </c>
      <c r="B20" s="64">
        <v>8428.08</v>
      </c>
      <c r="C20" s="64"/>
      <c r="D20" s="64"/>
      <c r="E20" s="64">
        <v>7063.37</v>
      </c>
      <c r="F20" s="64">
        <v>6649.285903614458</v>
      </c>
      <c r="G20" s="64"/>
      <c r="H20" s="64">
        <v>10084.03</v>
      </c>
      <c r="I20" s="64"/>
      <c r="J20" s="64">
        <v>7340.721634349031</v>
      </c>
    </row>
    <row r="21" spans="1:10" ht="15">
      <c r="A21" s="63">
        <v>41625</v>
      </c>
      <c r="B21" s="64">
        <v>8256.81463215259</v>
      </c>
      <c r="C21" s="64"/>
      <c r="D21" s="64">
        <v>6251.787956656348</v>
      </c>
      <c r="E21" s="64">
        <v>6198.022176165803</v>
      </c>
      <c r="F21" s="64">
        <v>6383.673177570093</v>
      </c>
      <c r="G21" s="64"/>
      <c r="H21" s="64"/>
      <c r="I21" s="64"/>
      <c r="J21" s="64">
        <v>6692.15211627907</v>
      </c>
    </row>
    <row r="22" spans="1:10" ht="15">
      <c r="A22" s="63">
        <v>41626</v>
      </c>
      <c r="B22" s="64">
        <v>7620.019684542587</v>
      </c>
      <c r="C22" s="64"/>
      <c r="D22" s="64">
        <v>6883.791658031088</v>
      </c>
      <c r="E22" s="64">
        <v>6251.155862068966</v>
      </c>
      <c r="F22" s="64">
        <v>6323.18</v>
      </c>
      <c r="G22" s="64"/>
      <c r="H22" s="64"/>
      <c r="I22" s="64"/>
      <c r="J22" s="64">
        <v>6785.734082013048</v>
      </c>
    </row>
    <row r="23" spans="1:10" ht="15">
      <c r="A23" s="63">
        <v>41627</v>
      </c>
      <c r="B23" s="64">
        <v>8105.794589235127</v>
      </c>
      <c r="C23" s="64"/>
      <c r="D23" s="64">
        <v>6272.510000000001</v>
      </c>
      <c r="E23" s="64">
        <v>5973.402979683973</v>
      </c>
      <c r="F23" s="64">
        <v>6491.136313868613</v>
      </c>
      <c r="G23" s="64"/>
      <c r="H23" s="64"/>
      <c r="I23" s="64"/>
      <c r="J23" s="64">
        <v>6736.60423263328</v>
      </c>
    </row>
    <row r="24" spans="1:10" ht="15">
      <c r="A24" s="63">
        <v>41628</v>
      </c>
      <c r="B24" s="64">
        <v>7177.737837837838</v>
      </c>
      <c r="C24" s="64"/>
      <c r="D24" s="64">
        <v>7077.010223880596</v>
      </c>
      <c r="E24" s="64">
        <v>6264.16265560166</v>
      </c>
      <c r="F24" s="64">
        <v>6533.737159763314</v>
      </c>
      <c r="G24" s="64"/>
      <c r="H24" s="64"/>
      <c r="I24" s="64"/>
      <c r="J24" s="64">
        <v>6751.205790784558</v>
      </c>
    </row>
    <row r="25" spans="1:10" ht="15">
      <c r="A25" s="63">
        <v>41631</v>
      </c>
      <c r="B25" s="64">
        <v>8159.782753623188</v>
      </c>
      <c r="C25" s="64"/>
      <c r="D25" s="64">
        <v>6932.77</v>
      </c>
      <c r="E25" s="64">
        <v>6722.69</v>
      </c>
      <c r="F25" s="64">
        <v>5415.5</v>
      </c>
      <c r="G25" s="64"/>
      <c r="H25" s="64"/>
      <c r="I25" s="64"/>
      <c r="J25" s="64">
        <v>7238.64779252111</v>
      </c>
    </row>
    <row r="26" spans="1:10" ht="15">
      <c r="A26" s="63">
        <v>41632</v>
      </c>
      <c r="B26" s="64">
        <v>7767.887342256213</v>
      </c>
      <c r="C26" s="64"/>
      <c r="D26" s="64">
        <v>6990.403185840708</v>
      </c>
      <c r="E26" s="64">
        <v>6820.4960655737705</v>
      </c>
      <c r="F26" s="64">
        <v>7170.868</v>
      </c>
      <c r="G26" s="64"/>
      <c r="H26" s="64"/>
      <c r="I26" s="64"/>
      <c r="J26" s="64">
        <v>7202.780210060807</v>
      </c>
    </row>
    <row r="27" spans="1:10" ht="15">
      <c r="A27" s="63">
        <v>41634</v>
      </c>
      <c r="B27" s="64">
        <v>8127.7328</v>
      </c>
      <c r="C27" s="64"/>
      <c r="D27" s="64">
        <v>6712.863508771929</v>
      </c>
      <c r="E27" s="64">
        <v>6722.69</v>
      </c>
      <c r="F27" s="64">
        <v>6965.94</v>
      </c>
      <c r="G27" s="64"/>
      <c r="H27" s="64"/>
      <c r="I27" s="64"/>
      <c r="J27" s="64">
        <v>7141.2594296577945</v>
      </c>
    </row>
    <row r="28" spans="1:10" ht="15">
      <c r="A28" s="63">
        <v>41635</v>
      </c>
      <c r="B28" s="64">
        <v>6845.45658436214</v>
      </c>
      <c r="C28" s="64"/>
      <c r="D28" s="64">
        <v>6640.990740740741</v>
      </c>
      <c r="E28" s="64"/>
      <c r="F28" s="64">
        <v>6908.1122065727695</v>
      </c>
      <c r="G28" s="64"/>
      <c r="H28" s="64"/>
      <c r="I28" s="64"/>
      <c r="J28" s="64">
        <v>6748.000853413655</v>
      </c>
    </row>
    <row r="29" spans="1:10" ht="15">
      <c r="A29" s="63">
        <v>41638</v>
      </c>
      <c r="B29" s="64">
        <v>7890.961138211381</v>
      </c>
      <c r="C29" s="64"/>
      <c r="D29" s="64">
        <v>6731.052139303482</v>
      </c>
      <c r="E29" s="64"/>
      <c r="F29" s="64">
        <v>6234.75</v>
      </c>
      <c r="G29" s="64"/>
      <c r="H29" s="64"/>
      <c r="I29" s="64"/>
      <c r="J29" s="64">
        <v>6868.300521920668</v>
      </c>
    </row>
    <row r="30" spans="1:10" ht="15">
      <c r="A30" s="63">
        <v>41639</v>
      </c>
      <c r="B30" s="64">
        <v>7038.714829059829</v>
      </c>
      <c r="C30" s="64"/>
      <c r="D30" s="64">
        <v>6649.616739130435</v>
      </c>
      <c r="E30" s="64">
        <v>7717.923087557605</v>
      </c>
      <c r="F30" s="64"/>
      <c r="G30" s="64"/>
      <c r="H30" s="64"/>
      <c r="I30" s="64"/>
      <c r="J30" s="64">
        <v>7011.119257641922</v>
      </c>
    </row>
    <row r="31" spans="1:10" ht="15">
      <c r="A31" s="63">
        <v>41641</v>
      </c>
      <c r="B31" s="64">
        <v>9031.959055118112</v>
      </c>
      <c r="C31" s="64"/>
      <c r="D31" s="64">
        <v>6722.689999999999</v>
      </c>
      <c r="E31" s="64">
        <v>9419.577906976745</v>
      </c>
      <c r="F31" s="64"/>
      <c r="G31" s="64"/>
      <c r="H31" s="64"/>
      <c r="I31" s="64"/>
      <c r="J31" s="64">
        <v>9099.20371040724</v>
      </c>
    </row>
    <row r="32" spans="1:10" ht="15">
      <c r="A32" s="63">
        <v>41642</v>
      </c>
      <c r="B32" s="64">
        <v>6998.017781569966</v>
      </c>
      <c r="C32" s="64"/>
      <c r="D32" s="64">
        <v>7873.10827123696</v>
      </c>
      <c r="E32" s="64">
        <v>6264.32</v>
      </c>
      <c r="F32" s="64">
        <v>8085.904666666666</v>
      </c>
      <c r="G32" s="64"/>
      <c r="H32" s="64"/>
      <c r="I32" s="64"/>
      <c r="J32" s="64">
        <v>7391.993548766158</v>
      </c>
    </row>
    <row r="33" spans="1:10" ht="15">
      <c r="A33" s="63">
        <v>41645</v>
      </c>
      <c r="B33" s="64"/>
      <c r="C33" s="64"/>
      <c r="D33" s="64"/>
      <c r="E33" s="64">
        <v>6722.69</v>
      </c>
      <c r="F33" s="64">
        <v>6578.04</v>
      </c>
      <c r="G33" s="64"/>
      <c r="H33" s="64"/>
      <c r="I33" s="64"/>
      <c r="J33" s="64">
        <v>6643.197657657658</v>
      </c>
    </row>
    <row r="34" spans="1:10" ht="15">
      <c r="A34" s="63">
        <v>41646</v>
      </c>
      <c r="B34" s="64">
        <v>7586.2769565217395</v>
      </c>
      <c r="C34" s="64"/>
      <c r="D34" s="64">
        <v>7232.422382445141</v>
      </c>
      <c r="E34" s="64">
        <v>7746.593300970874</v>
      </c>
      <c r="F34" s="64">
        <v>8610.855802469136</v>
      </c>
      <c r="G34" s="64"/>
      <c r="H34" s="64"/>
      <c r="I34" s="64"/>
      <c r="J34" s="64">
        <v>7697.876776658562</v>
      </c>
    </row>
    <row r="35" spans="1:10" ht="15">
      <c r="A35" s="63">
        <v>41647</v>
      </c>
      <c r="B35" s="64">
        <v>8785.33</v>
      </c>
      <c r="C35" s="64"/>
      <c r="D35" s="64">
        <v>8010.01</v>
      </c>
      <c r="E35" s="64">
        <v>9120.119411764708</v>
      </c>
      <c r="F35" s="64">
        <v>8184.145217391304</v>
      </c>
      <c r="G35" s="64"/>
      <c r="H35" s="64"/>
      <c r="I35" s="64"/>
      <c r="J35" s="64">
        <v>8501.980611439842</v>
      </c>
    </row>
    <row r="36" spans="1:10" ht="15">
      <c r="A36" s="63">
        <v>41648</v>
      </c>
      <c r="B36" s="64">
        <v>8107.737198697068</v>
      </c>
      <c r="C36" s="64"/>
      <c r="D36" s="64"/>
      <c r="E36" s="64">
        <v>6424.66</v>
      </c>
      <c r="F36" s="64">
        <v>8254.31412162162</v>
      </c>
      <c r="G36" s="64"/>
      <c r="H36" s="64">
        <v>7783.79</v>
      </c>
      <c r="I36" s="64"/>
      <c r="J36" s="64">
        <v>7788.996481092437</v>
      </c>
    </row>
    <row r="37" spans="1:10" ht="15">
      <c r="A37" s="63">
        <v>41649</v>
      </c>
      <c r="B37" s="64">
        <v>8109.534685314687</v>
      </c>
      <c r="C37" s="64">
        <v>7322.93</v>
      </c>
      <c r="D37" s="64">
        <v>7899.16</v>
      </c>
      <c r="E37" s="64">
        <v>7291.14868347339</v>
      </c>
      <c r="F37" s="64">
        <v>7943.763721682848</v>
      </c>
      <c r="G37" s="64"/>
      <c r="H37" s="64">
        <v>7439.917834394904</v>
      </c>
      <c r="I37" s="64"/>
      <c r="J37" s="64">
        <v>7675.54517524644</v>
      </c>
    </row>
    <row r="38" spans="1:10" ht="15">
      <c r="A38" s="65">
        <v>41652</v>
      </c>
      <c r="B38" s="66">
        <v>8260.322340425531</v>
      </c>
      <c r="C38" s="66"/>
      <c r="D38" s="66"/>
      <c r="E38" s="66">
        <v>7631.9625</v>
      </c>
      <c r="F38" s="66">
        <v>8547.1</v>
      </c>
      <c r="G38" s="66"/>
      <c r="H38" s="66"/>
      <c r="I38" s="66"/>
      <c r="J38" s="66">
        <v>8063.560738255033</v>
      </c>
    </row>
    <row r="39" spans="1:10" ht="27.75" customHeight="1">
      <c r="A39" s="184" t="s">
        <v>169</v>
      </c>
      <c r="B39" s="184"/>
      <c r="C39" s="184"/>
      <c r="D39" s="184"/>
      <c r="E39" s="184"/>
      <c r="F39" s="184"/>
      <c r="G39" s="184"/>
      <c r="H39" s="184"/>
      <c r="I39" s="184"/>
      <c r="J39" s="184"/>
    </row>
  </sheetData>
  <sheetProtection/>
  <mergeCells count="4">
    <mergeCell ref="A1:J1"/>
    <mergeCell ref="A2:J2"/>
    <mergeCell ref="A3:J3"/>
    <mergeCell ref="A39:J39"/>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9"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I28" sqref="I28"/>
    </sheetView>
  </sheetViews>
  <sheetFormatPr defaultColWidth="11.421875" defaultRowHeight="15"/>
  <cols>
    <col min="1" max="1" width="11.421875" style="111" customWidth="1"/>
    <col min="2" max="4" width="14.57421875" style="116" customWidth="1"/>
    <col min="5" max="6" width="14.57421875" style="111" customWidth="1"/>
    <col min="7" max="16384" width="11.421875" style="111" customWidth="1"/>
  </cols>
  <sheetData>
    <row r="1" spans="1:6" ht="12.75">
      <c r="A1" s="183" t="s">
        <v>128</v>
      </c>
      <c r="B1" s="183"/>
      <c r="C1" s="183"/>
      <c r="D1" s="183"/>
      <c r="E1" s="183"/>
      <c r="F1" s="183"/>
    </row>
    <row r="2" spans="1:6" ht="12.75">
      <c r="A2" s="183" t="s">
        <v>182</v>
      </c>
      <c r="B2" s="183"/>
      <c r="C2" s="183"/>
      <c r="D2" s="183"/>
      <c r="E2" s="183"/>
      <c r="F2" s="183"/>
    </row>
    <row r="3" spans="1:6" ht="12.75">
      <c r="A3" s="185" t="s">
        <v>159</v>
      </c>
      <c r="B3" s="185"/>
      <c r="C3" s="185"/>
      <c r="D3" s="185"/>
      <c r="E3" s="185"/>
      <c r="F3" s="185"/>
    </row>
    <row r="4" spans="1:6" ht="38.25">
      <c r="A4" s="137" t="s">
        <v>72</v>
      </c>
      <c r="B4" s="138" t="s">
        <v>171</v>
      </c>
      <c r="C4" s="113" t="s">
        <v>181</v>
      </c>
      <c r="D4" s="113" t="s">
        <v>172</v>
      </c>
      <c r="E4" s="139" t="s">
        <v>193</v>
      </c>
      <c r="F4" s="139" t="s">
        <v>170</v>
      </c>
    </row>
    <row r="5" spans="1:6" ht="12.75">
      <c r="A5" s="63">
        <v>41603</v>
      </c>
      <c r="B5" s="114">
        <v>15547.306098191211</v>
      </c>
      <c r="C5" s="114">
        <v>11491.6</v>
      </c>
      <c r="D5" s="114"/>
      <c r="E5" s="64"/>
      <c r="F5" s="64">
        <v>14714.512238193016</v>
      </c>
    </row>
    <row r="6" spans="1:6" ht="12.75">
      <c r="A6" s="63">
        <v>41604</v>
      </c>
      <c r="B6" s="114">
        <v>15255.818828541003</v>
      </c>
      <c r="C6" s="114">
        <v>10276.113714285715</v>
      </c>
      <c r="D6" s="114">
        <v>11457.660320512821</v>
      </c>
      <c r="E6" s="64">
        <v>14691.394655172413</v>
      </c>
      <c r="F6" s="64">
        <v>12756.070560029282</v>
      </c>
    </row>
    <row r="7" spans="1:6" ht="12.75">
      <c r="A7" s="63">
        <v>41605</v>
      </c>
      <c r="B7" s="114">
        <v>15330.774512761018</v>
      </c>
      <c r="C7" s="114">
        <v>8739.5</v>
      </c>
      <c r="D7" s="114"/>
      <c r="E7" s="64"/>
      <c r="F7" s="64">
        <v>14353.806946640314</v>
      </c>
    </row>
    <row r="8" spans="1:6" ht="12.75">
      <c r="A8" s="63">
        <v>41606</v>
      </c>
      <c r="B8" s="114">
        <v>14562.776396039604</v>
      </c>
      <c r="C8" s="114">
        <v>8193.28</v>
      </c>
      <c r="D8" s="114"/>
      <c r="E8" s="64">
        <v>17598.347101449275</v>
      </c>
      <c r="F8" s="64">
        <v>13562.605996967399</v>
      </c>
    </row>
    <row r="9" spans="1:6" ht="12.75">
      <c r="A9" s="63">
        <v>41607</v>
      </c>
      <c r="B9" s="114">
        <v>11658.390947580645</v>
      </c>
      <c r="C9" s="114">
        <v>7022.81</v>
      </c>
      <c r="D9" s="114">
        <v>11949.862711864407</v>
      </c>
      <c r="E9" s="64"/>
      <c r="F9" s="64">
        <v>11263.858948843726</v>
      </c>
    </row>
    <row r="10" spans="1:6" ht="12.75">
      <c r="A10" s="63">
        <v>41610</v>
      </c>
      <c r="B10" s="114">
        <v>11760.723949447076</v>
      </c>
      <c r="C10" s="114">
        <v>8151.26</v>
      </c>
      <c r="D10" s="114"/>
      <c r="E10" s="64">
        <v>11764.71</v>
      </c>
      <c r="F10" s="64">
        <v>11284.038705416116</v>
      </c>
    </row>
    <row r="11" spans="1:6" ht="12.75">
      <c r="A11" s="63">
        <v>41611</v>
      </c>
      <c r="B11" s="114">
        <v>12168.067347368424</v>
      </c>
      <c r="C11" s="114">
        <v>9391.99</v>
      </c>
      <c r="D11" s="114">
        <v>9669.865071428572</v>
      </c>
      <c r="E11" s="64">
        <v>12890.7591</v>
      </c>
      <c r="F11" s="64">
        <v>11435.29360666667</v>
      </c>
    </row>
    <row r="12" spans="1:6" ht="12.75">
      <c r="A12" s="63">
        <v>41612</v>
      </c>
      <c r="B12" s="114">
        <v>11245.744487804877</v>
      </c>
      <c r="C12" s="114">
        <v>9835.75</v>
      </c>
      <c r="D12" s="114"/>
      <c r="E12" s="64"/>
      <c r="F12" s="64">
        <v>11134.262443845462</v>
      </c>
    </row>
    <row r="13" spans="1:6" ht="12.75">
      <c r="A13" s="63">
        <v>41613</v>
      </c>
      <c r="B13" s="114">
        <v>10752.254431057563</v>
      </c>
      <c r="C13" s="114">
        <v>9857</v>
      </c>
      <c r="D13" s="114"/>
      <c r="E13" s="64">
        <v>13191.324677002585</v>
      </c>
      <c r="F13" s="64">
        <v>10818.044991704686</v>
      </c>
    </row>
    <row r="14" spans="1:6" ht="12.75">
      <c r="A14" s="63">
        <v>41614</v>
      </c>
      <c r="B14" s="114">
        <v>10406.935811023624</v>
      </c>
      <c r="C14" s="114">
        <v>7815.13</v>
      </c>
      <c r="D14" s="114">
        <v>8650.964285714288</v>
      </c>
      <c r="E14" s="64"/>
      <c r="F14" s="64">
        <v>9763.140663212434</v>
      </c>
    </row>
    <row r="15" spans="1:6" ht="12.75">
      <c r="A15" s="63">
        <v>41617</v>
      </c>
      <c r="B15" s="114">
        <v>11147.51</v>
      </c>
      <c r="C15" s="114">
        <v>7923.17</v>
      </c>
      <c r="D15" s="114"/>
      <c r="E15" s="64">
        <v>11764.71</v>
      </c>
      <c r="F15" s="64">
        <v>10646.827889908256</v>
      </c>
    </row>
    <row r="16" spans="1:6" ht="12.75">
      <c r="A16" s="63">
        <v>41618</v>
      </c>
      <c r="B16" s="114">
        <v>10439.594492462309</v>
      </c>
      <c r="C16" s="114">
        <v>7679.204377880184</v>
      </c>
      <c r="D16" s="114">
        <v>7896.539538670285</v>
      </c>
      <c r="E16" s="64">
        <v>10513.751818181818</v>
      </c>
      <c r="F16" s="64">
        <v>9228.641958762886</v>
      </c>
    </row>
    <row r="17" spans="1:6" ht="12.75">
      <c r="A17" s="63">
        <v>41619</v>
      </c>
      <c r="B17" s="114">
        <v>10005.9496460177</v>
      </c>
      <c r="C17" s="114">
        <v>6288.966129032258</v>
      </c>
      <c r="D17" s="114"/>
      <c r="E17" s="64"/>
      <c r="F17" s="64">
        <v>9461.915231350331</v>
      </c>
    </row>
    <row r="18" spans="1:6" ht="12.75">
      <c r="A18" s="63">
        <v>41620</v>
      </c>
      <c r="B18" s="114">
        <v>10141.666150442477</v>
      </c>
      <c r="C18" s="114">
        <v>6066.174375</v>
      </c>
      <c r="D18" s="114"/>
      <c r="E18" s="64">
        <v>9643.856984126984</v>
      </c>
      <c r="F18" s="64">
        <v>9800.308634192932</v>
      </c>
    </row>
    <row r="19" spans="1:6" ht="12.75">
      <c r="A19" s="63">
        <v>41621</v>
      </c>
      <c r="B19" s="114">
        <v>7257.771591871296</v>
      </c>
      <c r="C19" s="114">
        <v>5648.93</v>
      </c>
      <c r="D19" s="114">
        <v>5771.778596491228</v>
      </c>
      <c r="E19" s="64"/>
      <c r="F19" s="64">
        <v>6719.036257468767</v>
      </c>
    </row>
    <row r="20" spans="1:6" ht="12.75">
      <c r="A20" s="63">
        <v>41624</v>
      </c>
      <c r="B20" s="114">
        <v>7602.808224852072</v>
      </c>
      <c r="C20" s="114">
        <v>6069.09</v>
      </c>
      <c r="D20" s="114"/>
      <c r="E20" s="64">
        <v>10084.03</v>
      </c>
      <c r="F20" s="64">
        <v>7340.721634349031</v>
      </c>
    </row>
    <row r="21" spans="1:6" ht="12.75">
      <c r="A21" s="63">
        <v>41625</v>
      </c>
      <c r="B21" s="114">
        <v>7193.256020761246</v>
      </c>
      <c r="C21" s="114">
        <v>6386.55</v>
      </c>
      <c r="D21" s="114">
        <v>5798.038160535118</v>
      </c>
      <c r="E21" s="64">
        <v>9625.67</v>
      </c>
      <c r="F21" s="64">
        <v>6692.15211627907</v>
      </c>
    </row>
    <row r="22" spans="1:6" ht="12.75">
      <c r="A22" s="63">
        <v>41626</v>
      </c>
      <c r="B22" s="114">
        <v>6904.931018619935</v>
      </c>
      <c r="C22" s="114">
        <v>6105.5665625</v>
      </c>
      <c r="D22" s="114"/>
      <c r="E22" s="64"/>
      <c r="F22" s="64">
        <v>6785.734082013048</v>
      </c>
    </row>
    <row r="23" spans="1:6" ht="12.75">
      <c r="A23" s="63">
        <v>41627</v>
      </c>
      <c r="B23" s="114">
        <v>6905.316683168317</v>
      </c>
      <c r="C23" s="114">
        <v>5314.557837837838</v>
      </c>
      <c r="D23" s="114"/>
      <c r="E23" s="64">
        <v>8891.93</v>
      </c>
      <c r="F23" s="64">
        <v>6736.60423263328</v>
      </c>
    </row>
    <row r="24" spans="1:6" ht="12.75">
      <c r="A24" s="63">
        <v>41628</v>
      </c>
      <c r="B24" s="114">
        <v>6966.991666666667</v>
      </c>
      <c r="C24" s="114">
        <v>6468.04</v>
      </c>
      <c r="D24" s="114">
        <v>6280.692727272727</v>
      </c>
      <c r="E24" s="64"/>
      <c r="F24" s="64">
        <v>6751.205790784558</v>
      </c>
    </row>
    <row r="25" spans="1:6" ht="12.75">
      <c r="A25" s="63">
        <v>41631</v>
      </c>
      <c r="B25" s="114">
        <v>7323.769102384292</v>
      </c>
      <c r="C25" s="114">
        <v>5415.5</v>
      </c>
      <c r="D25" s="114"/>
      <c r="E25" s="64">
        <v>9723.89</v>
      </c>
      <c r="F25" s="64">
        <v>7238.64779252111</v>
      </c>
    </row>
    <row r="26" spans="1:6" ht="12.75">
      <c r="A26" s="63">
        <v>41632</v>
      </c>
      <c r="B26" s="114">
        <v>7262.902967032967</v>
      </c>
      <c r="C26" s="114">
        <v>6442.58</v>
      </c>
      <c r="D26" s="114">
        <v>6837.919899665552</v>
      </c>
      <c r="E26" s="64">
        <v>8938.12</v>
      </c>
      <c r="F26" s="64">
        <v>7202.780210060807</v>
      </c>
    </row>
    <row r="27" spans="1:6" ht="12.75">
      <c r="A27" s="63">
        <v>41634</v>
      </c>
      <c r="B27" s="114">
        <v>7182.18315270936</v>
      </c>
      <c r="C27" s="114">
        <v>5938.377333333333</v>
      </c>
      <c r="D27" s="114"/>
      <c r="E27" s="64">
        <v>8776.84</v>
      </c>
      <c r="F27" s="64">
        <v>7141.2594296577945</v>
      </c>
    </row>
    <row r="28" spans="1:6" ht="12.75">
      <c r="A28" s="63">
        <v>41635</v>
      </c>
      <c r="B28" s="114">
        <v>7223.18125</v>
      </c>
      <c r="C28" s="114">
        <v>6550.8</v>
      </c>
      <c r="D28" s="114">
        <v>6394.961</v>
      </c>
      <c r="E28" s="64"/>
      <c r="F28" s="64">
        <v>6748.000853413655</v>
      </c>
    </row>
    <row r="29" spans="1:6" ht="12.75">
      <c r="A29" s="63">
        <v>41638</v>
      </c>
      <c r="B29" s="114">
        <v>7110.536324786325</v>
      </c>
      <c r="C29" s="114">
        <v>6202.480714285714</v>
      </c>
      <c r="D29" s="114"/>
      <c r="E29" s="64">
        <v>9243.700000000003</v>
      </c>
      <c r="F29" s="64">
        <v>6868.300521920668</v>
      </c>
    </row>
    <row r="30" spans="1:6" ht="12.75">
      <c r="A30" s="63">
        <v>41639</v>
      </c>
      <c r="B30" s="114">
        <v>7397.293333333333</v>
      </c>
      <c r="C30" s="114">
        <v>6209.148888888889</v>
      </c>
      <c r="D30" s="114">
        <v>5912.363571428571</v>
      </c>
      <c r="E30" s="64">
        <v>8861.73</v>
      </c>
      <c r="F30" s="64">
        <v>7011.119257641922</v>
      </c>
    </row>
    <row r="31" spans="1:6" ht="12.75">
      <c r="A31" s="63">
        <v>41641</v>
      </c>
      <c r="B31" s="114">
        <v>9451.185185185186</v>
      </c>
      <c r="C31" s="114">
        <v>6512.605</v>
      </c>
      <c r="D31" s="114"/>
      <c r="E31" s="64">
        <v>9243.700000000003</v>
      </c>
      <c r="F31" s="64">
        <v>9099.20371040724</v>
      </c>
    </row>
    <row r="32" spans="1:6" ht="12.75">
      <c r="A32" s="63">
        <v>41642</v>
      </c>
      <c r="B32" s="114">
        <v>8245.717288693742</v>
      </c>
      <c r="C32" s="114">
        <v>6375.593478260869</v>
      </c>
      <c r="D32" s="114">
        <v>6242.492380952381</v>
      </c>
      <c r="E32" s="64">
        <v>8768.72</v>
      </c>
      <c r="F32" s="64">
        <v>7391.993548766158</v>
      </c>
    </row>
    <row r="33" spans="1:6" ht="12.75">
      <c r="A33" s="63">
        <v>41645</v>
      </c>
      <c r="B33" s="114"/>
      <c r="C33" s="114">
        <v>6643.197657657658</v>
      </c>
      <c r="D33" s="114"/>
      <c r="E33" s="64"/>
      <c r="F33" s="64">
        <v>6643.197657657658</v>
      </c>
    </row>
    <row r="34" spans="1:6" ht="12.75">
      <c r="A34" s="63">
        <v>41646</v>
      </c>
      <c r="B34" s="114">
        <v>8737.012536973833</v>
      </c>
      <c r="C34" s="114">
        <v>8490.397214285716</v>
      </c>
      <c r="D34" s="114">
        <v>6923.638881987577</v>
      </c>
      <c r="E34" s="64">
        <v>8708.94</v>
      </c>
      <c r="F34" s="64">
        <v>7697.876776658561</v>
      </c>
    </row>
    <row r="35" spans="1:6" ht="12.75">
      <c r="A35" s="63">
        <v>41647</v>
      </c>
      <c r="B35" s="114">
        <v>8784.573576158942</v>
      </c>
      <c r="C35" s="114">
        <v>8085.672926829268</v>
      </c>
      <c r="D35" s="114"/>
      <c r="E35" s="64"/>
      <c r="F35" s="64">
        <v>8501.980611439842</v>
      </c>
    </row>
    <row r="36" spans="1:6" ht="12.75">
      <c r="A36" s="63">
        <v>41648</v>
      </c>
      <c r="B36" s="114">
        <v>7815.123568627451</v>
      </c>
      <c r="C36" s="114">
        <v>7233.79343283582</v>
      </c>
      <c r="D36" s="114"/>
      <c r="E36" s="64">
        <v>8815.6</v>
      </c>
      <c r="F36" s="64">
        <v>7788.996481092437</v>
      </c>
    </row>
    <row r="37" spans="1:6" ht="12.75">
      <c r="A37" s="63">
        <v>41649</v>
      </c>
      <c r="B37" s="114">
        <v>7613.865639269407</v>
      </c>
      <c r="C37" s="114">
        <v>7857.627356321839</v>
      </c>
      <c r="D37" s="114">
        <v>7669.977757575758</v>
      </c>
      <c r="E37" s="64">
        <v>8801.42</v>
      </c>
      <c r="F37" s="64">
        <v>7675.5451752464405</v>
      </c>
    </row>
    <row r="38" spans="1:6" ht="12.75">
      <c r="A38" s="65">
        <v>41652</v>
      </c>
      <c r="B38" s="115">
        <v>7998.0222745098035</v>
      </c>
      <c r="C38" s="115">
        <v>7825.63</v>
      </c>
      <c r="D38" s="115"/>
      <c r="E38" s="66">
        <v>9243.7</v>
      </c>
      <c r="F38" s="66">
        <v>8063.560738255033</v>
      </c>
    </row>
    <row r="39" ht="12.75">
      <c r="A39" s="111" t="s">
        <v>190</v>
      </c>
    </row>
  </sheetData>
  <sheetProtection/>
  <mergeCells count="3">
    <mergeCell ref="A1:F1"/>
    <mergeCell ref="A2:F2"/>
    <mergeCell ref="A3:F3"/>
  </mergeCells>
  <printOptions horizontalCentered="1" verticalCentered="1"/>
  <pageMargins left="0.7086614173228347" right="0.7086614173228347" top="0.7480314960629921" bottom="0.7480314960629921" header="0.31496062992125984" footer="0.31496062992125984"/>
  <pageSetup fitToHeight="1" fitToWidth="1" orientation="portrait" scale="91" r:id="rId2"/>
  <headerFooter>
    <oddFooter>&amp;C8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L21"/>
  <sheetViews>
    <sheetView view="pageBreakPreview" zoomScaleSheetLayoutView="100" workbookViewId="0" topLeftCell="A1">
      <selection activeCell="N22" sqref="N22"/>
    </sheetView>
  </sheetViews>
  <sheetFormatPr defaultColWidth="11.421875" defaultRowHeight="15"/>
  <cols>
    <col min="1" max="1" width="16.7109375" style="8" bestFit="1" customWidth="1"/>
    <col min="2" max="8" width="9.28125" style="8" customWidth="1"/>
    <col min="9" max="9" width="9.00390625" style="8" customWidth="1"/>
    <col min="10" max="11" width="11.421875" style="8" hidden="1" customWidth="1"/>
    <col min="12" max="12" width="12.57421875" style="8" hidden="1" customWidth="1"/>
    <col min="13" max="16384" width="11.421875" style="8" customWidth="1"/>
  </cols>
  <sheetData>
    <row r="1" spans="1:9" ht="12.75">
      <c r="A1" s="183" t="s">
        <v>65</v>
      </c>
      <c r="B1" s="183"/>
      <c r="C1" s="183"/>
      <c r="D1" s="183"/>
      <c r="E1" s="183"/>
      <c r="F1" s="183"/>
      <c r="G1" s="183"/>
      <c r="H1" s="183"/>
      <c r="I1" s="183"/>
    </row>
    <row r="2" spans="1:9" ht="12.75">
      <c r="A2" s="183" t="s">
        <v>122</v>
      </c>
      <c r="B2" s="183"/>
      <c r="C2" s="183"/>
      <c r="D2" s="183"/>
      <c r="E2" s="183"/>
      <c r="F2" s="183"/>
      <c r="G2" s="183"/>
      <c r="H2" s="183"/>
      <c r="I2" s="183"/>
    </row>
    <row r="3" spans="1:9" ht="12.75">
      <c r="A3" s="183" t="s">
        <v>125</v>
      </c>
      <c r="B3" s="183"/>
      <c r="C3" s="183"/>
      <c r="D3" s="183"/>
      <c r="E3" s="183"/>
      <c r="F3" s="183"/>
      <c r="G3" s="183"/>
      <c r="H3" s="183"/>
      <c r="I3" s="183"/>
    </row>
    <row r="4" spans="1:9" ht="15" customHeight="1">
      <c r="A4" s="189" t="s">
        <v>52</v>
      </c>
      <c r="B4" s="192" t="s">
        <v>74</v>
      </c>
      <c r="C4" s="193"/>
      <c r="D4" s="193"/>
      <c r="E4" s="194"/>
      <c r="F4" s="192" t="s">
        <v>75</v>
      </c>
      <c r="G4" s="193"/>
      <c r="H4" s="193"/>
      <c r="I4" s="194"/>
    </row>
    <row r="5" spans="1:12" ht="12.75">
      <c r="A5" s="190"/>
      <c r="B5" s="195" t="s">
        <v>51</v>
      </c>
      <c r="C5" s="180"/>
      <c r="D5" s="180" t="s">
        <v>50</v>
      </c>
      <c r="E5" s="196"/>
      <c r="F5" s="195" t="s">
        <v>51</v>
      </c>
      <c r="G5" s="180"/>
      <c r="H5" s="180" t="s">
        <v>50</v>
      </c>
      <c r="I5" s="196"/>
      <c r="K5" s="72" t="s">
        <v>74</v>
      </c>
      <c r="L5" s="72" t="s">
        <v>75</v>
      </c>
    </row>
    <row r="6" spans="1:12" ht="12.75">
      <c r="A6" s="191"/>
      <c r="B6" s="67">
        <v>2012</v>
      </c>
      <c r="C6" s="46">
        <v>2013</v>
      </c>
      <c r="D6" s="46" t="s">
        <v>49</v>
      </c>
      <c r="E6" s="68" t="s">
        <v>48</v>
      </c>
      <c r="F6" s="67">
        <v>2012</v>
      </c>
      <c r="G6" s="46">
        <v>2013</v>
      </c>
      <c r="H6" s="46" t="s">
        <v>49</v>
      </c>
      <c r="I6" s="68" t="s">
        <v>48</v>
      </c>
      <c r="J6" s="73">
        <v>41244</v>
      </c>
      <c r="K6" s="8">
        <v>682</v>
      </c>
      <c r="L6" s="8">
        <v>334</v>
      </c>
    </row>
    <row r="7" spans="1:12" ht="12.75">
      <c r="A7" s="20" t="s">
        <v>47</v>
      </c>
      <c r="B7" s="130">
        <v>836.05</v>
      </c>
      <c r="C7" s="19">
        <v>743</v>
      </c>
      <c r="D7" s="44">
        <f>+(C7/B18-1)*100</f>
        <v>8.944281524926678</v>
      </c>
      <c r="E7" s="69">
        <f aca="true" t="shared" si="0" ref="E7:E16">(C7/B7-1)*100</f>
        <v>-11.129717122181681</v>
      </c>
      <c r="F7" s="130">
        <v>339.5</v>
      </c>
      <c r="G7" s="19">
        <v>332</v>
      </c>
      <c r="H7" s="44">
        <f>+(G7/F18-1)*100</f>
        <v>-0.5988023952095856</v>
      </c>
      <c r="I7" s="69">
        <f aca="true" t="shared" si="1" ref="I7:I16">(G7/F7-1)*100</f>
        <v>-2.20913107511046</v>
      </c>
      <c r="J7" s="73">
        <v>41275</v>
      </c>
      <c r="K7" s="8">
        <v>730</v>
      </c>
      <c r="L7" s="8">
        <v>346</v>
      </c>
    </row>
    <row r="8" spans="1:12" ht="12.75">
      <c r="A8" s="20" t="s">
        <v>46</v>
      </c>
      <c r="B8" s="130">
        <v>814</v>
      </c>
      <c r="C8" s="19">
        <v>707</v>
      </c>
      <c r="D8" s="44">
        <f aca="true" t="shared" si="2" ref="D8:D16">+(C8/C7-1)*100</f>
        <v>-4.845222072678334</v>
      </c>
      <c r="E8" s="69">
        <f t="shared" si="0"/>
        <v>-13.144963144963139</v>
      </c>
      <c r="F8" s="130">
        <v>427</v>
      </c>
      <c r="G8" s="19">
        <v>319</v>
      </c>
      <c r="H8" s="44">
        <f aca="true" t="shared" si="3" ref="H8:H16">+(G8/G7-1)*100</f>
        <v>-3.915662650602414</v>
      </c>
      <c r="I8" s="69">
        <f t="shared" si="1"/>
        <v>-25.292740046838404</v>
      </c>
      <c r="J8" s="73">
        <v>41306</v>
      </c>
      <c r="K8" s="9">
        <f>+C8</f>
        <v>707</v>
      </c>
      <c r="L8" s="8">
        <f>+G8</f>
        <v>319</v>
      </c>
    </row>
    <row r="9" spans="1:12" ht="12.75">
      <c r="A9" s="20" t="s">
        <v>45</v>
      </c>
      <c r="B9" s="130">
        <v>815</v>
      </c>
      <c r="C9" s="19">
        <v>630</v>
      </c>
      <c r="D9" s="44">
        <f t="shared" si="2"/>
        <v>-10.89108910891089</v>
      </c>
      <c r="E9" s="69">
        <f t="shared" si="0"/>
        <v>-22.699386503067487</v>
      </c>
      <c r="F9" s="130">
        <v>407</v>
      </c>
      <c r="G9" s="19">
        <v>350</v>
      </c>
      <c r="H9" s="44">
        <f t="shared" si="3"/>
        <v>9.717868338557988</v>
      </c>
      <c r="I9" s="69">
        <f t="shared" si="1"/>
        <v>-14.004914004914005</v>
      </c>
      <c r="J9" s="73">
        <v>41334</v>
      </c>
      <c r="K9" s="8">
        <v>604</v>
      </c>
      <c r="L9" s="8">
        <v>353</v>
      </c>
    </row>
    <row r="10" spans="1:12" ht="12.75">
      <c r="A10" s="20" t="s">
        <v>44</v>
      </c>
      <c r="B10" s="130">
        <v>791</v>
      </c>
      <c r="C10" s="19">
        <v>582</v>
      </c>
      <c r="D10" s="44">
        <f t="shared" si="2"/>
        <v>-7.619047619047614</v>
      </c>
      <c r="E10" s="69">
        <f t="shared" si="0"/>
        <v>-26.422250316055628</v>
      </c>
      <c r="F10" s="130">
        <v>372</v>
      </c>
      <c r="G10" s="19">
        <v>360</v>
      </c>
      <c r="H10" s="44">
        <f t="shared" si="3"/>
        <v>2.857142857142847</v>
      </c>
      <c r="I10" s="69">
        <f t="shared" si="1"/>
        <v>-3.2258064516129004</v>
      </c>
      <c r="J10" s="73">
        <v>41365</v>
      </c>
      <c r="K10" s="8">
        <v>602</v>
      </c>
      <c r="L10" s="8">
        <v>374</v>
      </c>
    </row>
    <row r="11" spans="1:12" ht="12.75">
      <c r="A11" s="20" t="s">
        <v>43</v>
      </c>
      <c r="B11" s="130">
        <v>704</v>
      </c>
      <c r="C11" s="19">
        <v>641</v>
      </c>
      <c r="D11" s="44">
        <f t="shared" si="2"/>
        <v>10.137457044673548</v>
      </c>
      <c r="E11" s="69">
        <f t="shared" si="0"/>
        <v>-8.948863636363635</v>
      </c>
      <c r="F11" s="130">
        <v>353</v>
      </c>
      <c r="G11" s="19">
        <v>407</v>
      </c>
      <c r="H11" s="44">
        <f t="shared" si="3"/>
        <v>13.055555555555554</v>
      </c>
      <c r="I11" s="69">
        <f t="shared" si="1"/>
        <v>15.297450424929181</v>
      </c>
      <c r="J11" s="73">
        <v>41395</v>
      </c>
      <c r="K11" s="8">
        <v>646</v>
      </c>
      <c r="L11" s="8">
        <v>411</v>
      </c>
    </row>
    <row r="12" spans="1:12" ht="12.75">
      <c r="A12" s="20" t="s">
        <v>42</v>
      </c>
      <c r="B12" s="130">
        <v>685</v>
      </c>
      <c r="C12" s="19">
        <v>677</v>
      </c>
      <c r="D12" s="44">
        <f t="shared" si="2"/>
        <v>5.616224648985968</v>
      </c>
      <c r="E12" s="69">
        <f t="shared" si="0"/>
        <v>-1.167883211678833</v>
      </c>
      <c r="F12" s="130">
        <v>381</v>
      </c>
      <c r="G12" s="19">
        <v>453</v>
      </c>
      <c r="H12" s="44">
        <f t="shared" si="3"/>
        <v>11.302211302211296</v>
      </c>
      <c r="I12" s="69">
        <f t="shared" si="1"/>
        <v>18.8976377952756</v>
      </c>
      <c r="J12" s="73">
        <v>41426</v>
      </c>
      <c r="K12" s="8">
        <f>+C12</f>
        <v>677</v>
      </c>
      <c r="L12" s="100">
        <f>+G12</f>
        <v>453</v>
      </c>
    </row>
    <row r="13" spans="1:12" ht="12.75">
      <c r="A13" s="20" t="s">
        <v>41</v>
      </c>
      <c r="B13" s="130">
        <v>739</v>
      </c>
      <c r="C13" s="19">
        <v>698</v>
      </c>
      <c r="D13" s="44">
        <f t="shared" si="2"/>
        <v>3.101920236336775</v>
      </c>
      <c r="E13" s="69">
        <f t="shared" si="0"/>
        <v>-5.548037889039237</v>
      </c>
      <c r="F13" s="130">
        <v>425</v>
      </c>
      <c r="G13" s="19">
        <v>449</v>
      </c>
      <c r="H13" s="44">
        <f t="shared" si="3"/>
        <v>-0.8830022075055233</v>
      </c>
      <c r="I13" s="69">
        <f t="shared" si="1"/>
        <v>5.647058823529405</v>
      </c>
      <c r="J13" s="73">
        <v>41456</v>
      </c>
      <c r="K13" s="8">
        <f>+C13</f>
        <v>698</v>
      </c>
      <c r="L13" s="100">
        <f>+G13</f>
        <v>449</v>
      </c>
    </row>
    <row r="14" spans="1:12" ht="12.75">
      <c r="A14" s="20" t="s">
        <v>40</v>
      </c>
      <c r="B14" s="130">
        <v>730</v>
      </c>
      <c r="C14" s="19">
        <v>711</v>
      </c>
      <c r="D14" s="44">
        <f t="shared" si="2"/>
        <v>1.8624641833810962</v>
      </c>
      <c r="E14" s="69">
        <f t="shared" si="0"/>
        <v>-2.602739726027392</v>
      </c>
      <c r="F14" s="130">
        <v>479</v>
      </c>
      <c r="G14" s="19">
        <v>431</v>
      </c>
      <c r="H14" s="44">
        <f t="shared" si="3"/>
        <v>-4.008908685968815</v>
      </c>
      <c r="I14" s="69">
        <f t="shared" si="1"/>
        <v>-10.020876826722336</v>
      </c>
      <c r="J14" s="73">
        <v>41487</v>
      </c>
      <c r="K14" s="8">
        <v>711</v>
      </c>
      <c r="L14" s="8">
        <v>431</v>
      </c>
    </row>
    <row r="15" spans="1:12" ht="12.75">
      <c r="A15" s="20" t="s">
        <v>39</v>
      </c>
      <c r="B15" s="130">
        <v>921</v>
      </c>
      <c r="C15" s="19">
        <v>868</v>
      </c>
      <c r="D15" s="44">
        <f t="shared" si="2"/>
        <v>22.08157524613221</v>
      </c>
      <c r="E15" s="69">
        <f t="shared" si="0"/>
        <v>-5.754614549402826</v>
      </c>
      <c r="F15" s="130">
        <v>635</v>
      </c>
      <c r="G15" s="19">
        <v>546</v>
      </c>
      <c r="H15" s="44">
        <f t="shared" si="3"/>
        <v>26.68213457076567</v>
      </c>
      <c r="I15" s="69">
        <f t="shared" si="1"/>
        <v>-14.015748031496067</v>
      </c>
      <c r="J15" s="73">
        <v>41518</v>
      </c>
      <c r="K15" s="8">
        <v>868</v>
      </c>
      <c r="L15" s="8">
        <v>546</v>
      </c>
    </row>
    <row r="16" spans="1:12" ht="12.75">
      <c r="A16" s="20" t="s">
        <v>38</v>
      </c>
      <c r="B16" s="130">
        <v>1259</v>
      </c>
      <c r="C16" s="19">
        <v>1136</v>
      </c>
      <c r="D16" s="44">
        <f t="shared" si="2"/>
        <v>30.87557603686637</v>
      </c>
      <c r="E16" s="69">
        <f t="shared" si="0"/>
        <v>-9.769658459094522</v>
      </c>
      <c r="F16" s="130">
        <v>711</v>
      </c>
      <c r="G16" s="19">
        <v>658</v>
      </c>
      <c r="H16" s="44">
        <f t="shared" si="3"/>
        <v>20.512820512820507</v>
      </c>
      <c r="I16" s="69">
        <f t="shared" si="1"/>
        <v>-7.4542897327707465</v>
      </c>
      <c r="J16" s="73">
        <v>41548</v>
      </c>
      <c r="K16" s="10">
        <v>1136</v>
      </c>
      <c r="L16" s="8">
        <v>658</v>
      </c>
    </row>
    <row r="17" spans="1:12" ht="12.75">
      <c r="A17" s="20" t="s">
        <v>37</v>
      </c>
      <c r="B17" s="130">
        <v>1244</v>
      </c>
      <c r="C17" s="19">
        <v>1385</v>
      </c>
      <c r="D17" s="44">
        <f>+(C17/C16-1)*100</f>
        <v>21.919014084507047</v>
      </c>
      <c r="E17" s="69">
        <f>(C17/B17-1)*100</f>
        <v>11.334405144694525</v>
      </c>
      <c r="F17" s="130">
        <v>492</v>
      </c>
      <c r="G17" s="19">
        <v>637</v>
      </c>
      <c r="H17" s="44">
        <f>+(G17/G16-1)*100</f>
        <v>-3.1914893617021267</v>
      </c>
      <c r="I17" s="69">
        <f>(G17/F17-1)*100</f>
        <v>29.471544715447152</v>
      </c>
      <c r="J17" s="73">
        <v>41579</v>
      </c>
      <c r="K17" s="8">
        <v>1385</v>
      </c>
      <c r="L17" s="8">
        <v>637</v>
      </c>
    </row>
    <row r="18" spans="1:12" ht="12.75">
      <c r="A18" s="18" t="s">
        <v>36</v>
      </c>
      <c r="B18" s="131">
        <v>682</v>
      </c>
      <c r="C18" s="94">
        <v>1304</v>
      </c>
      <c r="D18" s="70">
        <f>+(C18/C17-1)*100</f>
        <v>-5.848375451263543</v>
      </c>
      <c r="E18" s="71">
        <f>(C18/B18-1)*100</f>
        <v>91.20234604105573</v>
      </c>
      <c r="F18" s="131">
        <v>334</v>
      </c>
      <c r="G18" s="94">
        <v>386</v>
      </c>
      <c r="H18" s="70">
        <f>+(G18/G17-1)*100</f>
        <v>-39.403453689167975</v>
      </c>
      <c r="I18" s="71">
        <f>(G18/F18-1)*100</f>
        <v>15.568862275449092</v>
      </c>
      <c r="J18" s="73">
        <v>41609</v>
      </c>
      <c r="K18" s="97">
        <f>+C18</f>
        <v>1304</v>
      </c>
      <c r="L18" s="97">
        <f>+G18</f>
        <v>386</v>
      </c>
    </row>
    <row r="19" spans="1:12" ht="12.75" hidden="1">
      <c r="A19" s="20" t="s">
        <v>76</v>
      </c>
      <c r="B19" s="140">
        <f>AVERAGE(B7:B18)</f>
        <v>851.6708333333332</v>
      </c>
      <c r="C19" s="19">
        <f>AVERAGE(C7:C18)</f>
        <v>840.1666666666666</v>
      </c>
      <c r="D19" s="45"/>
      <c r="E19" s="69"/>
      <c r="F19" s="140">
        <f>AVERAGE(F7:F18)</f>
        <v>446.2916666666667</v>
      </c>
      <c r="G19" s="19">
        <f>AVERAGE(G7:G18)</f>
        <v>444</v>
      </c>
      <c r="H19" s="44"/>
      <c r="I19" s="69"/>
      <c r="J19" s="73"/>
      <c r="K19" s="97"/>
      <c r="L19" s="97"/>
    </row>
    <row r="20" spans="1:9" ht="12.75">
      <c r="A20" s="20" t="s">
        <v>196</v>
      </c>
      <c r="B20" s="131">
        <f>AVERAGE(B7:B18)</f>
        <v>851.6708333333332</v>
      </c>
      <c r="C20" s="19">
        <f>AVERAGE(C7:C18)</f>
        <v>840.1666666666666</v>
      </c>
      <c r="D20" s="45"/>
      <c r="E20" s="69">
        <f>(C20/B20-1)*100</f>
        <v>-1.350776170370982</v>
      </c>
      <c r="F20" s="131">
        <f>AVERAGE(F7:F18)</f>
        <v>446.2916666666667</v>
      </c>
      <c r="G20" s="19">
        <f>AVERAGE(G7:G18)</f>
        <v>444</v>
      </c>
      <c r="H20" s="44"/>
      <c r="I20" s="69">
        <f>(G20/F20-1)*100</f>
        <v>-0.5134908038465169</v>
      </c>
    </row>
    <row r="21" spans="1:9" ht="27" customHeight="1">
      <c r="A21" s="186" t="s">
        <v>157</v>
      </c>
      <c r="B21" s="187"/>
      <c r="C21" s="187"/>
      <c r="D21" s="187"/>
      <c r="E21" s="187"/>
      <c r="F21" s="187"/>
      <c r="G21" s="187"/>
      <c r="H21" s="187"/>
      <c r="I21" s="188"/>
    </row>
  </sheetData>
  <sheetProtection/>
  <mergeCells count="11">
    <mergeCell ref="D5:E5"/>
    <mergeCell ref="A21:I21"/>
    <mergeCell ref="A4:A6"/>
    <mergeCell ref="A2:I2"/>
    <mergeCell ref="A3:I3"/>
    <mergeCell ref="A1:I1"/>
    <mergeCell ref="B4:E4"/>
    <mergeCell ref="F4:I4"/>
    <mergeCell ref="F5:G5"/>
    <mergeCell ref="H5:I5"/>
    <mergeCell ref="B5:C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9</oddFooter>
  </headerFooter>
  <ignoredErrors>
    <ignoredError sqref="B19 D20:E20 B20:C20 F20:G20" formulaRange="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G27"/>
  <sheetViews>
    <sheetView zoomScalePageLayoutView="0" workbookViewId="0" topLeftCell="A25">
      <selection activeCell="A1" sqref="A1:G1"/>
    </sheetView>
  </sheetViews>
  <sheetFormatPr defaultColWidth="11.421875" defaultRowHeight="15"/>
  <cols>
    <col min="1" max="16384" width="11.421875" style="111" customWidth="1"/>
  </cols>
  <sheetData>
    <row r="1" spans="1:7" ht="12.75">
      <c r="A1" s="197" t="s">
        <v>66</v>
      </c>
      <c r="B1" s="198"/>
      <c r="C1" s="198"/>
      <c r="D1" s="198"/>
      <c r="E1" s="198"/>
      <c r="F1" s="198"/>
      <c r="G1" s="199"/>
    </row>
    <row r="2" spans="1:7" ht="12.75">
      <c r="A2" s="200" t="s">
        <v>186</v>
      </c>
      <c r="B2" s="183"/>
      <c r="C2" s="183"/>
      <c r="D2" s="183"/>
      <c r="E2" s="183"/>
      <c r="F2" s="183"/>
      <c r="G2" s="201"/>
    </row>
    <row r="3" spans="1:7" ht="12.75">
      <c r="A3" s="202" t="s">
        <v>177</v>
      </c>
      <c r="B3" s="185"/>
      <c r="C3" s="185"/>
      <c r="D3" s="185"/>
      <c r="E3" s="185"/>
      <c r="F3" s="185"/>
      <c r="G3" s="203"/>
    </row>
    <row r="4" spans="1:7" ht="12.75">
      <c r="A4" s="126"/>
      <c r="B4" s="204" t="s">
        <v>174</v>
      </c>
      <c r="C4" s="205"/>
      <c r="D4" s="206"/>
      <c r="E4" s="204" t="s">
        <v>173</v>
      </c>
      <c r="F4" s="205"/>
      <c r="G4" s="206"/>
    </row>
    <row r="5" spans="1:7" ht="12.75">
      <c r="A5" s="127" t="s">
        <v>176</v>
      </c>
      <c r="B5" s="119" t="s">
        <v>175</v>
      </c>
      <c r="C5" s="117" t="s">
        <v>25</v>
      </c>
      <c r="D5" s="120" t="s">
        <v>24</v>
      </c>
      <c r="E5" s="119" t="s">
        <v>175</v>
      </c>
      <c r="F5" s="117" t="s">
        <v>25</v>
      </c>
      <c r="G5" s="120" t="s">
        <v>24</v>
      </c>
    </row>
    <row r="6" spans="1:7" ht="12.75">
      <c r="A6" s="128">
        <v>41505</v>
      </c>
      <c r="B6" s="121">
        <v>699.5</v>
      </c>
      <c r="C6" s="122">
        <v>693.5</v>
      </c>
      <c r="D6" s="123">
        <v>657.5</v>
      </c>
      <c r="E6" s="121">
        <v>458</v>
      </c>
      <c r="F6" s="122">
        <v>379</v>
      </c>
      <c r="G6" s="123">
        <v>313</v>
      </c>
    </row>
    <row r="7" spans="1:7" ht="12.75">
      <c r="A7" s="128">
        <v>41512</v>
      </c>
      <c r="B7" s="121">
        <v>671</v>
      </c>
      <c r="C7" s="122">
        <v>695.5</v>
      </c>
      <c r="D7" s="123">
        <v>641</v>
      </c>
      <c r="E7" s="121">
        <v>441.5</v>
      </c>
      <c r="F7" s="122">
        <v>365</v>
      </c>
      <c r="G7" s="123">
        <v>284</v>
      </c>
    </row>
    <row r="8" spans="1:7" ht="12.75">
      <c r="A8" s="128">
        <v>41519</v>
      </c>
      <c r="B8" s="121">
        <v>729</v>
      </c>
      <c r="C8" s="122">
        <v>773</v>
      </c>
      <c r="D8" s="123">
        <v>693.5</v>
      </c>
      <c r="E8" s="121">
        <v>497.5</v>
      </c>
      <c r="F8" s="122">
        <v>396</v>
      </c>
      <c r="G8" s="123">
        <v>308</v>
      </c>
    </row>
    <row r="9" spans="1:7" ht="12.75">
      <c r="A9" s="128">
        <v>41526</v>
      </c>
      <c r="B9" s="121">
        <v>860</v>
      </c>
      <c r="C9" s="122">
        <v>819</v>
      </c>
      <c r="D9" s="123">
        <v>806.5</v>
      </c>
      <c r="E9" s="121">
        <v>523</v>
      </c>
      <c r="F9" s="122">
        <v>419</v>
      </c>
      <c r="G9" s="123">
        <v>464</v>
      </c>
    </row>
    <row r="10" spans="1:7" ht="12.75">
      <c r="A10" s="128">
        <v>41533</v>
      </c>
      <c r="B10" s="121">
        <v>862</v>
      </c>
      <c r="C10" s="122">
        <v>1107</v>
      </c>
      <c r="D10" s="123">
        <v>974</v>
      </c>
      <c r="E10" s="121"/>
      <c r="F10" s="122">
        <v>500</v>
      </c>
      <c r="G10" s="123"/>
    </row>
    <row r="11" spans="1:7" ht="12.75">
      <c r="A11" s="128">
        <v>41540</v>
      </c>
      <c r="B11" s="121">
        <v>956.5</v>
      </c>
      <c r="C11" s="122">
        <v>1010</v>
      </c>
      <c r="D11" s="123">
        <v>890.5</v>
      </c>
      <c r="E11" s="121">
        <v>625</v>
      </c>
      <c r="F11" s="122">
        <v>500</v>
      </c>
      <c r="G11" s="123">
        <v>457</v>
      </c>
    </row>
    <row r="12" spans="1:7" ht="12.75">
      <c r="A12" s="128">
        <v>41547</v>
      </c>
      <c r="B12" s="121">
        <v>926.5</v>
      </c>
      <c r="C12" s="122">
        <v>928</v>
      </c>
      <c r="D12" s="123">
        <v>931</v>
      </c>
      <c r="E12" s="121">
        <v>626.5</v>
      </c>
      <c r="F12" s="122">
        <v>450</v>
      </c>
      <c r="G12" s="123">
        <v>425</v>
      </c>
    </row>
    <row r="13" spans="1:7" ht="12.75">
      <c r="A13" s="128">
        <v>41554</v>
      </c>
      <c r="B13" s="121">
        <v>998.5</v>
      </c>
      <c r="C13" s="122">
        <v>1012</v>
      </c>
      <c r="D13" s="123">
        <v>1071</v>
      </c>
      <c r="E13" s="121">
        <v>649</v>
      </c>
      <c r="F13" s="122">
        <v>484.5</v>
      </c>
      <c r="G13" s="123">
        <v>488</v>
      </c>
    </row>
    <row r="14" spans="1:7" ht="12.75">
      <c r="A14" s="128">
        <v>41561</v>
      </c>
      <c r="B14" s="121">
        <v>1158</v>
      </c>
      <c r="C14" s="122">
        <v>1179</v>
      </c>
      <c r="D14" s="123">
        <v>1172</v>
      </c>
      <c r="E14" s="121">
        <v>673</v>
      </c>
      <c r="F14" s="122">
        <v>537.5</v>
      </c>
      <c r="G14" s="123">
        <v>475</v>
      </c>
    </row>
    <row r="15" spans="1:7" ht="12.75">
      <c r="A15" s="128">
        <v>41568</v>
      </c>
      <c r="B15" s="121">
        <v>1204.5</v>
      </c>
      <c r="C15" s="122">
        <v>1239.5</v>
      </c>
      <c r="D15" s="123">
        <v>1095</v>
      </c>
      <c r="E15" s="121">
        <v>683</v>
      </c>
      <c r="F15" s="122">
        <v>525</v>
      </c>
      <c r="G15" s="123">
        <v>506</v>
      </c>
    </row>
    <row r="16" spans="1:7" ht="12.75">
      <c r="A16" s="128">
        <v>41575</v>
      </c>
      <c r="B16" s="121">
        <v>1246.5</v>
      </c>
      <c r="C16" s="122">
        <v>1220</v>
      </c>
      <c r="D16" s="123">
        <v>1156</v>
      </c>
      <c r="E16" s="121">
        <v>714</v>
      </c>
      <c r="F16" s="122">
        <v>500</v>
      </c>
      <c r="G16" s="123">
        <v>488</v>
      </c>
    </row>
    <row r="17" spans="1:7" ht="12.75">
      <c r="A17" s="128">
        <v>41582</v>
      </c>
      <c r="B17" s="121">
        <v>1237</v>
      </c>
      <c r="C17" s="122">
        <v>1145.5</v>
      </c>
      <c r="D17" s="123">
        <v>1149</v>
      </c>
      <c r="E17" s="121">
        <v>737</v>
      </c>
      <c r="F17" s="122">
        <v>633.5</v>
      </c>
      <c r="G17" s="123">
        <v>518</v>
      </c>
    </row>
    <row r="18" spans="1:7" ht="12.75">
      <c r="A18" s="128">
        <v>41589</v>
      </c>
      <c r="B18" s="121">
        <v>1312.5</v>
      </c>
      <c r="C18" s="122">
        <v>1314</v>
      </c>
      <c r="D18" s="123">
        <v>1205.5</v>
      </c>
      <c r="E18" s="121">
        <v>746</v>
      </c>
      <c r="F18" s="122">
        <v>758.5</v>
      </c>
      <c r="G18" s="123">
        <v>584</v>
      </c>
    </row>
    <row r="19" spans="1:7" ht="12.75">
      <c r="A19" s="128">
        <v>41596</v>
      </c>
      <c r="B19" s="121">
        <v>1413.5</v>
      </c>
      <c r="C19" s="122">
        <v>1471</v>
      </c>
      <c r="D19" s="123">
        <v>1285</v>
      </c>
      <c r="E19" s="121">
        <v>651.5</v>
      </c>
      <c r="F19" s="122">
        <v>517</v>
      </c>
      <c r="G19" s="123">
        <v>472</v>
      </c>
    </row>
    <row r="20" spans="1:7" ht="12.75">
      <c r="A20" s="128">
        <v>41603</v>
      </c>
      <c r="B20" s="121">
        <v>1434.5</v>
      </c>
      <c r="C20" s="122">
        <v>1446.5</v>
      </c>
      <c r="D20" s="123">
        <v>1193</v>
      </c>
      <c r="E20" s="121">
        <v>575</v>
      </c>
      <c r="F20" s="122">
        <v>491.5</v>
      </c>
      <c r="G20" s="123">
        <v>459.5</v>
      </c>
    </row>
    <row r="21" spans="1:7" ht="12.75">
      <c r="A21" s="128">
        <v>41610</v>
      </c>
      <c r="B21" s="121">
        <v>1391</v>
      </c>
      <c r="C21" s="122">
        <v>1497.5</v>
      </c>
      <c r="D21" s="123">
        <v>1088</v>
      </c>
      <c r="E21" s="121">
        <v>470</v>
      </c>
      <c r="F21" s="122">
        <v>450</v>
      </c>
      <c r="G21" s="123">
        <v>382</v>
      </c>
    </row>
    <row r="22" spans="1:7" ht="12.75">
      <c r="A22" s="128">
        <v>41617</v>
      </c>
      <c r="B22" s="121">
        <v>1338.5</v>
      </c>
      <c r="C22" s="122">
        <v>1312.5</v>
      </c>
      <c r="D22" s="123">
        <v>1191.5</v>
      </c>
      <c r="E22" s="121">
        <v>402.5</v>
      </c>
      <c r="F22" s="122">
        <v>400</v>
      </c>
      <c r="G22" s="123">
        <v>375</v>
      </c>
    </row>
    <row r="23" spans="1:7" ht="12.75">
      <c r="A23" s="128">
        <v>41624</v>
      </c>
      <c r="B23" s="121">
        <v>1166.5</v>
      </c>
      <c r="C23" s="122">
        <v>1112</v>
      </c>
      <c r="D23" s="123">
        <v>1020</v>
      </c>
      <c r="E23" s="121">
        <v>364</v>
      </c>
      <c r="F23" s="122">
        <v>275</v>
      </c>
      <c r="G23" s="123">
        <v>331.5</v>
      </c>
    </row>
    <row r="24" spans="1:7" ht="12.75">
      <c r="A24" s="128">
        <v>41631</v>
      </c>
      <c r="B24" s="121">
        <v>1148</v>
      </c>
      <c r="C24" s="122">
        <v>1065.5</v>
      </c>
      <c r="D24" s="123">
        <v>987.5</v>
      </c>
      <c r="E24" s="121">
        <v>374</v>
      </c>
      <c r="F24" s="122">
        <v>400</v>
      </c>
      <c r="G24" s="123"/>
    </row>
    <row r="25" spans="1:7" ht="12.75">
      <c r="A25" s="128">
        <v>41638</v>
      </c>
      <c r="B25" s="121">
        <v>1042</v>
      </c>
      <c r="C25" s="122">
        <v>1115</v>
      </c>
      <c r="D25" s="123">
        <v>946.5</v>
      </c>
      <c r="E25" s="121">
        <v>550</v>
      </c>
      <c r="F25" s="122">
        <v>375</v>
      </c>
      <c r="G25" s="123">
        <v>250</v>
      </c>
    </row>
    <row r="26" spans="1:7" ht="12.75">
      <c r="A26" s="129">
        <v>41645</v>
      </c>
      <c r="B26" s="124">
        <v>976.5</v>
      </c>
      <c r="C26" s="118"/>
      <c r="D26" s="125">
        <v>947.5</v>
      </c>
      <c r="E26" s="124">
        <v>379</v>
      </c>
      <c r="F26" s="118"/>
      <c r="G26" s="125">
        <v>261.5</v>
      </c>
    </row>
    <row r="27" ht="12.75">
      <c r="A27" s="111" t="s">
        <v>191</v>
      </c>
    </row>
  </sheetData>
  <sheetProtection/>
  <mergeCells count="5">
    <mergeCell ref="A1:G1"/>
    <mergeCell ref="A2:G2"/>
    <mergeCell ref="A3:G3"/>
    <mergeCell ref="B4:D4"/>
    <mergeCell ref="E4:G4"/>
  </mergeCells>
  <printOptions horizontalCentered="1" verticalCentered="1"/>
  <pageMargins left="0.7086614173228347" right="0.7086614173228347" top="0.7480314960629921" bottom="0.7480314960629921" header="0.31496062992125984" footer="0.31496062992125984"/>
  <pageSetup fitToHeight="1" fitToWidth="1" orientation="portrait" scale="89" r:id="rId2"/>
  <headerFooter>
    <oddFooter>&amp;C10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2014-01-17T21:33:30Z</cp:lastPrinted>
  <dcterms:created xsi:type="dcterms:W3CDTF">2011-10-13T14:46:36Z</dcterms:created>
  <dcterms:modified xsi:type="dcterms:W3CDTF">2019-02-01T17:49:14Z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