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10410" tabRatio="753" activeTab="0"/>
  </bookViews>
  <sheets>
    <sheet name="Portada" sheetId="1" r:id="rId1"/>
    <sheet name="Indice" sheetId="2" r:id="rId2"/>
    <sheet name="Introducción" sheetId="3" r:id="rId3"/>
    <sheet name="C1" sheetId="4" r:id="rId4"/>
    <sheet name="C2" sheetId="5" r:id="rId5"/>
    <sheet name="C3" sheetId="6" r:id="rId6"/>
    <sheet name="C4" sheetId="7" r:id="rId7"/>
    <sheet name="G1" sheetId="8" r:id="rId8"/>
    <sheet name="G2" sheetId="9" r:id="rId9"/>
    <sheet name="G3" sheetId="10" r:id="rId10"/>
    <sheet name="G4" sheetId="11" r:id="rId11"/>
    <sheet name="C5" sheetId="12" r:id="rId12"/>
    <sheet name="C6" sheetId="13" r:id="rId13"/>
    <sheet name="C7" sheetId="14" r:id="rId14"/>
    <sheet name="C8" sheetId="15" r:id="rId15"/>
    <sheet name="C9" sheetId="16" r:id="rId16"/>
    <sheet name="Hoja1" sheetId="17" r:id="rId17"/>
  </sheets>
  <definedNames>
    <definedName name="_xlnm.Print_Area" localSheetId="3">'C1'!$A$1:$K$55</definedName>
    <definedName name="_xlnm.Print_Area" localSheetId="4">'C2'!$A$1:$K$57</definedName>
    <definedName name="_xlnm.Print_Area" localSheetId="5">'C3'!$A$1:$G$32</definedName>
    <definedName name="_xlnm.Print_Area" localSheetId="6">'C4'!$A$1:$F$26</definedName>
    <definedName name="_xlnm.Print_Area" localSheetId="11">'C5'!$A$1:$E$29</definedName>
    <definedName name="_xlnm.Print_Area" localSheetId="12">'C6'!$A$1:$D$60</definedName>
    <definedName name="_xlnm.Print_Area" localSheetId="13">'C7'!$A$1:$E$66</definedName>
    <definedName name="_xlnm.Print_Area" localSheetId="15">'C9'!$A$1:$D$18</definedName>
    <definedName name="_xlnm.Print_Area" localSheetId="7">'G1'!$A$1:$J$40</definedName>
    <definedName name="_xlnm.Print_Area" localSheetId="8">'G2'!$A$1:$J$47</definedName>
    <definedName name="_xlnm.Print_Area" localSheetId="9">'G3'!$A$1:$I$37</definedName>
    <definedName name="_xlnm.Print_Area" localSheetId="10">'G4'!$A$1:$J$45</definedName>
    <definedName name="_xlnm.Print_Area" localSheetId="1">'Indice'!$A$1:$C$23</definedName>
    <definedName name="_xlnm.Print_Area" localSheetId="2">'Introducción'!$A$1:$H$37</definedName>
    <definedName name="_xlnm.Print_Area" localSheetId="0">'Portada'!$A$1:$H$84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<sst xmlns="http://schemas.openxmlformats.org/spreadsheetml/2006/main" count="591" uniqueCount="436">
  <si>
    <t>Director y Representante Legal</t>
  </si>
  <si>
    <t>Página</t>
  </si>
  <si>
    <t>Gustavo Rojas Le-Bert</t>
  </si>
  <si>
    <t>Se puede reproducir total o parcialmente citando la fuente</t>
  </si>
  <si>
    <t>Boletín de insumos</t>
  </si>
  <si>
    <t>Jacqueline Angelina Espinoza Oyarzún</t>
  </si>
  <si>
    <t>Importaciones de  insumos y maquinaria</t>
  </si>
  <si>
    <t>Volumen (toneladas)</t>
  </si>
  <si>
    <t>Valor (miles de US$ CIF)</t>
  </si>
  <si>
    <t>PRODUCTOS</t>
  </si>
  <si>
    <t>Insumos</t>
  </si>
  <si>
    <t>Fertilizantes</t>
  </si>
  <si>
    <t>Urea</t>
  </si>
  <si>
    <t>Superfosfatos</t>
  </si>
  <si>
    <t>Otros fertilizantes</t>
  </si>
  <si>
    <t>Agroquímicos</t>
  </si>
  <si>
    <t>Herbicidas</t>
  </si>
  <si>
    <t>Fungicidas</t>
  </si>
  <si>
    <t>Insecticidas</t>
  </si>
  <si>
    <t>Otros agroquímicos</t>
  </si>
  <si>
    <t>Medicamentos veterinarios</t>
  </si>
  <si>
    <t>Antibióticos</t>
  </si>
  <si>
    <t>Vacunas</t>
  </si>
  <si>
    <t>Cuchillas y hojas cortantes, para madera y máquinas</t>
  </si>
  <si>
    <t>Sacos y talegas</t>
  </si>
  <si>
    <t>Maquinaria 1/</t>
  </si>
  <si>
    <t>Tractores</t>
  </si>
  <si>
    <t>Cosechadoras-trilladoras</t>
  </si>
  <si>
    <t>Sembradoras, plantadoras y transplantadoras</t>
  </si>
  <si>
    <t>Otras maquinarias y herramientas</t>
  </si>
  <si>
    <t>US$/tonelada</t>
  </si>
  <si>
    <t>Envase</t>
  </si>
  <si>
    <t>Azufre mojable</t>
  </si>
  <si>
    <t>Polyben</t>
  </si>
  <si>
    <t>Glifosato</t>
  </si>
  <si>
    <t>Dimetoato (point)</t>
  </si>
  <si>
    <t>Furadan 4 F</t>
  </si>
  <si>
    <t>Furadan 10 G</t>
  </si>
  <si>
    <t>1 l.</t>
  </si>
  <si>
    <t>20 l.</t>
  </si>
  <si>
    <t>3,8 l.</t>
  </si>
  <si>
    <t xml:space="preserve"> Precios de agroquímicos</t>
  </si>
  <si>
    <t>Fuente: elaborado por Odepa con información de distribuidores</t>
  </si>
  <si>
    <t>Importación de insumos y maquinaria</t>
  </si>
  <si>
    <t>Exportación de insumos y maquinaria</t>
  </si>
  <si>
    <t>Mes/Año</t>
  </si>
  <si>
    <t>02/2011 </t>
  </si>
  <si>
    <t>03/2011 </t>
  </si>
  <si>
    <t>Salitre potásico</t>
  </si>
  <si>
    <t>Salitre sódico</t>
  </si>
  <si>
    <t>Sulfato de potasio</t>
  </si>
  <si>
    <t>Superfosfato triple</t>
  </si>
  <si>
    <t>Año</t>
  </si>
  <si>
    <t>Dual Gold</t>
  </si>
  <si>
    <t>Fertilizantes foliares y otros</t>
  </si>
  <si>
    <t>Agrofol Amino</t>
  </si>
  <si>
    <t>Agrofol Algas</t>
  </si>
  <si>
    <t>Agropotasio</t>
  </si>
  <si>
    <t>Nitrocalcio</t>
  </si>
  <si>
    <t>Agrovit Fierro</t>
  </si>
  <si>
    <t>Unidad</t>
  </si>
  <si>
    <t>Litro</t>
  </si>
  <si>
    <t>Producto</t>
  </si>
  <si>
    <t>Nitro Calcio Boro</t>
  </si>
  <si>
    <t>Semillas forrajeras</t>
  </si>
  <si>
    <t>Maíz PX-75</t>
  </si>
  <si>
    <t>Maíz PX-9692</t>
  </si>
  <si>
    <t>Maíz T-112</t>
  </si>
  <si>
    <t>Maíz T-112t</t>
  </si>
  <si>
    <t>Maíz T-420</t>
  </si>
  <si>
    <t>Maíz N-3030</t>
  </si>
  <si>
    <t>Semillas chacras y hortalizas</t>
  </si>
  <si>
    <t>Habas moradas</t>
  </si>
  <si>
    <t>25 Kg.</t>
  </si>
  <si>
    <t>Semillas hortalizas</t>
  </si>
  <si>
    <t>Sorgo sucrosorgo</t>
  </si>
  <si>
    <t>Leguminosas</t>
  </si>
  <si>
    <t>1 Kg.</t>
  </si>
  <si>
    <t>1 Kg</t>
  </si>
  <si>
    <t>Aves</t>
  </si>
  <si>
    <t>Broiler inicial</t>
  </si>
  <si>
    <t>Broiler final</t>
  </si>
  <si>
    <t>Postura starter</t>
  </si>
  <si>
    <t>Recría</t>
  </si>
  <si>
    <t>Cerdos</t>
  </si>
  <si>
    <t>Cerdo lechón molido</t>
  </si>
  <si>
    <t>Cerdo crianza molido</t>
  </si>
  <si>
    <t>Cerdo engorda molido</t>
  </si>
  <si>
    <t>Cerdo gestación molido</t>
  </si>
  <si>
    <t>Bovinos</t>
  </si>
  <si>
    <t>Novillo engorda</t>
  </si>
  <si>
    <t>Vaca lechera 18% prime</t>
  </si>
  <si>
    <t>Vaca lechera 16% prime</t>
  </si>
  <si>
    <t>Vaca lechera 18% standard</t>
  </si>
  <si>
    <t>Vaca lechera 16% standard</t>
  </si>
  <si>
    <t>Kimber forraje</t>
  </si>
  <si>
    <t>Núcleo</t>
  </si>
  <si>
    <t>Otros</t>
  </si>
  <si>
    <t>Maíz triturado pollo</t>
  </si>
  <si>
    <t>Maíz entero</t>
  </si>
  <si>
    <t>Maíz triturado gallina</t>
  </si>
  <si>
    <t>Ponedora inicial</t>
  </si>
  <si>
    <t>Ponedora final</t>
  </si>
  <si>
    <t>Ponedora final pellets</t>
  </si>
  <si>
    <t>Pollita</t>
  </si>
  <si>
    <t>Ternero 1</t>
  </si>
  <si>
    <t>Ternero 2</t>
  </si>
  <si>
    <t>40-50</t>
  </si>
  <si>
    <t>Sustituto lácteo KalbMilch</t>
  </si>
  <si>
    <t>Ternero crecimiento</t>
  </si>
  <si>
    <t>Sal mineral lechería AP</t>
  </si>
  <si>
    <t>Grano de avena envasado</t>
  </si>
  <si>
    <t>Conchuela gruesa N°2</t>
  </si>
  <si>
    <t>Conchuela fina (molida)</t>
  </si>
  <si>
    <t>Maíz entero granel</t>
  </si>
  <si>
    <t>Afrecho de soya (46% prot, molido)</t>
  </si>
  <si>
    <t>Envases</t>
  </si>
  <si>
    <t>Precios de fertilizantes en mercado interno</t>
  </si>
  <si>
    <t>Serie de precios internacionales de fertilizantes</t>
  </si>
  <si>
    <t>Precios de agroquímicos</t>
  </si>
  <si>
    <t>Tabla contenidos</t>
  </si>
  <si>
    <t>Potash standard muriate, Vancouver</t>
  </si>
  <si>
    <t>Potash granular muriate, Vancouver</t>
  </si>
  <si>
    <t>Urea US Gulf gran barge</t>
  </si>
  <si>
    <t>NOTA 1: todos los precios señalados corresponden a precios de lista del último día del mes anterior al de publicación del boletín.</t>
  </si>
  <si>
    <t>NOTA 2: cuando existe más de una fuente de información de precios, se publica el promedio simple.</t>
  </si>
  <si>
    <t>Ponedora inicial pellets</t>
  </si>
  <si>
    <t>Ponedora piso 15%</t>
  </si>
  <si>
    <t>Ponedora jaula 17%</t>
  </si>
  <si>
    <t>Teléfono :(56- 2) 3973000</t>
  </si>
  <si>
    <t xml:space="preserve">www.odepa.gob.cl  </t>
  </si>
  <si>
    <t>Código Postal 8340700</t>
  </si>
  <si>
    <t>Casilla 13.320, Correo 21, Santiago</t>
  </si>
  <si>
    <t>Teatinos 40, piso 7. Santiago, Chile</t>
  </si>
  <si>
    <t>del Ministerio de Agricultura, Gobierno de Chile</t>
  </si>
  <si>
    <t xml:space="preserve">       Boletín de insumos</t>
  </si>
  <si>
    <t xml:space="preserve">Precios internacionales de fertilizantes </t>
  </si>
  <si>
    <t>DAP fob Tampa</t>
  </si>
  <si>
    <t>Precios de alimentos para animales</t>
  </si>
  <si>
    <t>Broiler inicial pellets</t>
  </si>
  <si>
    <t>Postura starter pellets</t>
  </si>
  <si>
    <t>Pollita pellets</t>
  </si>
  <si>
    <t>Recría pellets</t>
  </si>
  <si>
    <t>Ponedora piso 15% pellets</t>
  </si>
  <si>
    <t>Ponedora jaula 17% pellets</t>
  </si>
  <si>
    <t>Cerdo lechón pellets</t>
  </si>
  <si>
    <t>Cerdo crianza pellets</t>
  </si>
  <si>
    <t>Cerdo engorda pellets</t>
  </si>
  <si>
    <t>Cerdo gestación pellets</t>
  </si>
  <si>
    <t>Cerdo lactancia pellets</t>
  </si>
  <si>
    <t>Precio de semillas</t>
  </si>
  <si>
    <t>kg</t>
  </si>
  <si>
    <t>100 g</t>
  </si>
  <si>
    <t>1 kg</t>
  </si>
  <si>
    <t>250 g</t>
  </si>
  <si>
    <t>500 g</t>
  </si>
  <si>
    <t>25 kg</t>
  </si>
  <si>
    <t>20 kg</t>
  </si>
  <si>
    <t>50 kg</t>
  </si>
  <si>
    <t>22,7 kg</t>
  </si>
  <si>
    <t>15 kg</t>
  </si>
  <si>
    <t>5 kg</t>
  </si>
  <si>
    <t>50 g</t>
  </si>
  <si>
    <t>Avena Nehuén</t>
  </si>
  <si>
    <t>Habas Luz de Abril</t>
  </si>
  <si>
    <t>Lechuga española Divina-otoño</t>
  </si>
  <si>
    <t>Lechuga escarola Fallgreen-otoño</t>
  </si>
  <si>
    <t>Lechuga escarola Emperor</t>
  </si>
  <si>
    <t>Lechuga milanesa Sierra -otoño</t>
  </si>
  <si>
    <t>Puerro largo grueso Carentan</t>
  </si>
  <si>
    <t>Pepinillo National Pickling</t>
  </si>
  <si>
    <t>Pimiento California Wonder</t>
  </si>
  <si>
    <t>Zanahoria R.C. Chantenay (Vilmorin)</t>
  </si>
  <si>
    <t>Zanahoria Nantesa mejorada (Vilmorin)</t>
  </si>
  <si>
    <t>Precio de otros insumos</t>
  </si>
  <si>
    <t>Paquete 140 unid.</t>
  </si>
  <si>
    <t>Paquete 150 unid.</t>
  </si>
  <si>
    <t>Betarraga Detroit Darco (Vilmorin)</t>
  </si>
  <si>
    <t>Betarraga Detroit (Vilmorin)</t>
  </si>
  <si>
    <t xml:space="preserve">Zapallito italiano negro </t>
  </si>
  <si>
    <t>Broiler final pellets</t>
  </si>
  <si>
    <t>Sorgo Sordan 79</t>
  </si>
  <si>
    <t>Alfalfa Aquarius (Australia)</t>
  </si>
  <si>
    <t>Acelga verde Penca blanca (Vilmorin)</t>
  </si>
  <si>
    <t>Perejil liso nacional</t>
  </si>
  <si>
    <t>Habas blancas Super Aguadulce</t>
  </si>
  <si>
    <t>Berenjena larga Violet importada</t>
  </si>
  <si>
    <t>Pepino Marketmore 76 importada</t>
  </si>
  <si>
    <t>Zapallo camote nacional</t>
  </si>
  <si>
    <t>Zapallo hoyo nacional</t>
  </si>
  <si>
    <t>Arveja Television importada</t>
  </si>
  <si>
    <t>Gráficos</t>
  </si>
  <si>
    <t>Cuadros</t>
  </si>
  <si>
    <t>Cuadro 1</t>
  </si>
  <si>
    <t>Cuadro 2</t>
  </si>
  <si>
    <t>Cuadro 3</t>
  </si>
  <si>
    <t>Cuadro 4</t>
  </si>
  <si>
    <t>Cuadro 5</t>
  </si>
  <si>
    <t>Cuadro 6</t>
  </si>
  <si>
    <t>Cuadro 7</t>
  </si>
  <si>
    <t>Cuadro 8</t>
  </si>
  <si>
    <t>NOTA 3: los gráficos fueron construidos con las glosas arancelarias del Servicio Nacional de Aduanas depuradas.</t>
  </si>
  <si>
    <t>04/2011 </t>
  </si>
  <si>
    <t>Azufre mojable superazufre</t>
  </si>
  <si>
    <t>Captan 80 WP</t>
  </si>
  <si>
    <t>20 Kg.</t>
  </si>
  <si>
    <t>Cerdo lactancia molido</t>
  </si>
  <si>
    <t>Cuadro 9</t>
  </si>
  <si>
    <t>Precio de semillas INIA</t>
  </si>
  <si>
    <t>Especie</t>
  </si>
  <si>
    <t>Variedad</t>
  </si>
  <si>
    <t>Valor saco 50 kg</t>
  </si>
  <si>
    <t>Trigo candeal</t>
  </si>
  <si>
    <t>Llareta INIA</t>
  </si>
  <si>
    <t>Trigo pan</t>
  </si>
  <si>
    <t>Pandora INIA</t>
  </si>
  <si>
    <t>Maqui INIA</t>
  </si>
  <si>
    <t>Ciko INIA</t>
  </si>
  <si>
    <t>Dollinco INIA</t>
  </si>
  <si>
    <t>Rupanco INIA</t>
  </si>
  <si>
    <t>Kumpa INIA</t>
  </si>
  <si>
    <t>Avena</t>
  </si>
  <si>
    <t>Supernova INIA</t>
  </si>
  <si>
    <t>Urano INIA</t>
  </si>
  <si>
    <t>Triticale</t>
  </si>
  <si>
    <t>Aguacero INIA</t>
  </si>
  <si>
    <t>Cebada</t>
  </si>
  <si>
    <t>Acuario INIA</t>
  </si>
  <si>
    <t>Fosfato diamónico</t>
  </si>
  <si>
    <t>Fuente: elaborado por Odepa con información INIA</t>
  </si>
  <si>
    <t>4.400/kg</t>
  </si>
  <si>
    <t>300/kg</t>
  </si>
  <si>
    <t>2.400/kg</t>
  </si>
  <si>
    <t>3.750/kg</t>
  </si>
  <si>
    <t>2.700/kg</t>
  </si>
  <si>
    <t>3.400/kg</t>
  </si>
  <si>
    <t>2.000/kg</t>
  </si>
  <si>
    <t>9.400/100 g</t>
  </si>
  <si>
    <t>3.020/100 g</t>
  </si>
  <si>
    <t>26.000/100 g</t>
  </si>
  <si>
    <t>24.000/100 g</t>
  </si>
  <si>
    <t>29.800/100 g</t>
  </si>
  <si>
    <t>1.640/100 g</t>
  </si>
  <si>
    <t>5.460/100 g</t>
  </si>
  <si>
    <t>4.040/100 g</t>
  </si>
  <si>
    <t>3.920/100 g</t>
  </si>
  <si>
    <t>2.420/100 g</t>
  </si>
  <si>
    <t>140.000/100 g</t>
  </si>
  <si>
    <t>3.744/100 g</t>
  </si>
  <si>
    <t>3.600/kg</t>
  </si>
  <si>
    <t>Precio envase ($)</t>
  </si>
  <si>
    <t>Precio unitario (US$/kg)</t>
  </si>
  <si>
    <t>Pesos nominales sin IVA y US$/kg</t>
  </si>
  <si>
    <t>Pesos nominales sin IVA y US$/unidad</t>
  </si>
  <si>
    <t>Precio unitario (US$/unidad)</t>
  </si>
  <si>
    <t>Precio ($/envase)</t>
  </si>
  <si>
    <t>Publicación de la Oficina de Estudios y Políticas Agrarias (Odepa)</t>
  </si>
  <si>
    <t>Precios de alimentación animal</t>
  </si>
  <si>
    <t>Precios de semillas</t>
  </si>
  <si>
    <t>Precios de semillas INIA</t>
  </si>
  <si>
    <t>Precios de otros insumos</t>
  </si>
  <si>
    <t>Introducción</t>
  </si>
  <si>
    <t>Precios de fertilizantes en el mercado interno</t>
  </si>
  <si>
    <t xml:space="preserve">kg/envase </t>
  </si>
  <si>
    <t>Precio unitario ($/kg)</t>
  </si>
  <si>
    <t>Precio ($/unidad)</t>
  </si>
  <si>
    <t>Alfalfa Ester (zona VII-X) EE.UU.</t>
  </si>
  <si>
    <t>Ballica Nui certificada importada</t>
  </si>
  <si>
    <t>Festuca Fawn Tall importada EE.UU.</t>
  </si>
  <si>
    <t>Pasto ovillo Rushmore certificado</t>
  </si>
  <si>
    <t>Trébol blanco Huia peletizado certificado</t>
  </si>
  <si>
    <t>Trébol rosado Quiñequeli nacional</t>
  </si>
  <si>
    <t>Maíz T- 568</t>
  </si>
  <si>
    <t>Maíz T- 550</t>
  </si>
  <si>
    <t>Achicoria Crespa de Ruffec EE.UU.</t>
  </si>
  <si>
    <t>Lechuga Great Lakes 659 importada</t>
  </si>
  <si>
    <t>Rabanito Sparkler nacional</t>
  </si>
  <si>
    <t>Rabanito Cherry Bell EE.UU.</t>
  </si>
  <si>
    <t>Repollo Morado Copenhague importado</t>
  </si>
  <si>
    <t>Repollito Bruselas EE.UU.</t>
  </si>
  <si>
    <t>Tomate híbrido Jackpot</t>
  </si>
  <si>
    <t>Nehuén INIA</t>
  </si>
  <si>
    <t>Llaofén INIA</t>
  </si>
  <si>
    <t>Faraón INIA</t>
  </si>
  <si>
    <t>Corcolén INIA</t>
  </si>
  <si>
    <t>Tukán INIA</t>
  </si>
  <si>
    <t>semilla categoría C2</t>
  </si>
  <si>
    <t>Otros Insumos</t>
  </si>
  <si>
    <t>05/2011 </t>
  </si>
  <si>
    <t>Tango 24 EC</t>
  </si>
  <si>
    <t>1.850/kg</t>
  </si>
  <si>
    <t>1.800/kg</t>
  </si>
  <si>
    <t>3.500/100 g</t>
  </si>
  <si>
    <t>3.900/100 g</t>
  </si>
  <si>
    <t>4.200/100 g</t>
  </si>
  <si>
    <t>5.040/100 g</t>
  </si>
  <si>
    <t>7.920/100 g</t>
  </si>
  <si>
    <t>2.560/100 g</t>
  </si>
  <si>
    <t>3.960/100 g</t>
  </si>
  <si>
    <t>6.320/100 g</t>
  </si>
  <si>
    <t>3.780/100 g</t>
  </si>
  <si>
    <t>27.000/kg</t>
  </si>
  <si>
    <t>32.500/kg</t>
  </si>
  <si>
    <t>5.400/100 g</t>
  </si>
  <si>
    <t>1.550/kg</t>
  </si>
  <si>
    <t>Arveja Perfected Freezer nacional</t>
  </si>
  <si>
    <t>Arveja Trujillo</t>
  </si>
  <si>
    <t>2.600/kg</t>
  </si>
  <si>
    <t xml:space="preserve"> </t>
  </si>
  <si>
    <t>Exportaciones de  insumos y maquinaria</t>
  </si>
  <si>
    <t>06/2011 </t>
  </si>
  <si>
    <t>760,53 </t>
  </si>
  <si>
    <t>Bayleton 25% EC</t>
  </si>
  <si>
    <t>Fuente: elaborado por Odepa con información del Servicio Nacional de Aduanas. Nota:  1_/ Unidades</t>
  </si>
  <si>
    <t>07/2011 </t>
  </si>
  <si>
    <t>US$/tonelada sin IVA</t>
  </si>
  <si>
    <t>Sector T</t>
  </si>
  <si>
    <t>Maíz dulce 5005</t>
  </si>
  <si>
    <t xml:space="preserve">          Marzo 2012</t>
  </si>
  <si>
    <t>Valor (miles de US$ FOB)</t>
  </si>
  <si>
    <t>08/2011 </t>
  </si>
  <si>
    <t>09/2011 </t>
  </si>
  <si>
    <t>10/2011 </t>
  </si>
  <si>
    <t>Información a febrero 2012</t>
  </si>
  <si>
    <t>Febrero 2012</t>
  </si>
  <si>
    <t>enero-febrero</t>
  </si>
  <si>
    <t>var % 12/11</t>
  </si>
  <si>
    <t>02/2012 </t>
  </si>
  <si>
    <t>11/2011 </t>
  </si>
  <si>
    <t>12/2011 </t>
  </si>
  <si>
    <t>01/2012 </t>
  </si>
  <si>
    <t>% var. feb 2012/2011</t>
  </si>
  <si>
    <t>Nota: dólar observado promedio de febrero:  US$ 1=  $ 481,49</t>
  </si>
  <si>
    <t>%var. feb 2012/2011</t>
  </si>
  <si>
    <t>Febrero 2011</t>
  </si>
  <si>
    <t>Precio unitario ($/kg o l)</t>
  </si>
  <si>
    <t>4.663/kg</t>
  </si>
  <si>
    <t>3.961/kg</t>
  </si>
  <si>
    <t>3.920/kg</t>
  </si>
  <si>
    <t>1.083/kg</t>
  </si>
  <si>
    <t>9,14/kg</t>
  </si>
  <si>
    <t>9.69/kg</t>
  </si>
  <si>
    <t>0,62/kg</t>
  </si>
  <si>
    <t>3,84/kg</t>
  </si>
  <si>
    <t>3,74/kg</t>
  </si>
  <si>
    <t>4,99/kg</t>
  </si>
  <si>
    <t>8,23/kg</t>
  </si>
  <si>
    <t>7,79/kg</t>
  </si>
  <si>
    <t>5,61/kg</t>
  </si>
  <si>
    <t>7,48/kg</t>
  </si>
  <si>
    <t>8,14/kg</t>
  </si>
  <si>
    <t>7,27/100 g</t>
  </si>
  <si>
    <t>8,10/100 g</t>
  </si>
  <si>
    <t>8,72/100 g</t>
  </si>
  <si>
    <t>19,52/100 g</t>
  </si>
  <si>
    <t>6,27/100 g</t>
  </si>
  <si>
    <t>7,06/kg</t>
  </si>
  <si>
    <t>4,15/kg</t>
  </si>
  <si>
    <t>54,00/100 g</t>
  </si>
  <si>
    <t>49,85/100 g</t>
  </si>
  <si>
    <t>10,47/100 g</t>
  </si>
  <si>
    <t>61,89/100 g</t>
  </si>
  <si>
    <t>3,41/100 g</t>
  </si>
  <si>
    <t>11,34/100 g</t>
  </si>
  <si>
    <t>2,25/kg</t>
  </si>
  <si>
    <t>8,39/100 g</t>
  </si>
  <si>
    <t>8,14/100 g</t>
  </si>
  <si>
    <t>16,45/100 g</t>
  </si>
  <si>
    <t>5,03/100 g</t>
  </si>
  <si>
    <t>5,32/100 g</t>
  </si>
  <si>
    <t>8,22/100 g</t>
  </si>
  <si>
    <t>13,13/100 g</t>
  </si>
  <si>
    <t>290,76/100 g</t>
  </si>
  <si>
    <t>7,85/100 g</t>
  </si>
  <si>
    <t>7,78/100 g</t>
  </si>
  <si>
    <t>56,08/kg</t>
  </si>
  <si>
    <t>67,50/kg</t>
  </si>
  <si>
    <t>11,22/100 g</t>
  </si>
  <si>
    <t>3,22/kg</t>
  </si>
  <si>
    <t>5,40/kg</t>
  </si>
  <si>
    <t>Konde INIA</t>
  </si>
  <si>
    <t>Maxwell</t>
  </si>
  <si>
    <t>Bicentenario INIA Clearfield</t>
  </si>
  <si>
    <t>Pantera INIA Clearfield</t>
  </si>
  <si>
    <t>5 l.</t>
  </si>
  <si>
    <t>Lorsban 4E</t>
  </si>
  <si>
    <t>Rango 480 SL</t>
  </si>
  <si>
    <t>Cymanc</t>
  </si>
  <si>
    <t xml:space="preserve">La urea aumenta su precio en 8,3% con respecto a febrero del año anterior. </t>
  </si>
  <si>
    <t>Se registra un descenso en las variaciones de precios interanuales solamente en un fertilizante de los de mayor consumo en Chile: sulfato de potasio.</t>
  </si>
  <si>
    <t xml:space="preserve">La brecha existente entre el precio interno y el precio internacional del DAP se acerca a 43,0 %. </t>
  </si>
  <si>
    <t>El precio interno promedio mensual de febrero 2012 (US$ 788,14/ton) es 11,75% mayor que el observado en febrero del año 2011.</t>
  </si>
  <si>
    <t>El mercado de los fertilizantes potásicos se vislumbra débil, debido a la contínua incertidumbre sobre el despegue de la demanda en los principales mercados mundiales.</t>
  </si>
  <si>
    <t>Evolución del precio promedio mensual del fosfato diamónico: mercado interno, precios internacionales y valor CIF de importación</t>
  </si>
  <si>
    <t>Evolución del precio promedio mensual del superfosfato triple: mercado interno y valor CIF de importación</t>
  </si>
  <si>
    <t>Evolución del precio promedio mensual del sulfato de potasio: mercado interno y valor CIF de importación</t>
  </si>
  <si>
    <t>Evolución del precio promedio mensual de la urea: mercado interno, precios  internacionales y valor CIF de importación</t>
  </si>
  <si>
    <t>En el grupo de los agroquímicos, también se observa un aumento en el volumen importado con respecto a enero-febrero de 2011 (19,9%). El valor total de las importaciones de este grupo en los dos primeros meses del año alcanza a US$ 34,2 millones. En este grupo, el mayor aumento porcentual lo presentan los otros agroquímicos (41,2% del volumen y 14,3% del valor). Llama la atención la disminución en la importación de fungicidas (16,1%).</t>
  </si>
  <si>
    <t>Otros insumos</t>
  </si>
  <si>
    <t xml:space="preserve">Los medicamentos veterinarios representan el menor porcentaje dentro del volumen de insumos importados. Su variación de 9,7% con respecto a igual período del año anterior se ve fuertemente influida por una disminución de 35,1% en la importación de antibióticos. Se observa un fuerte aumento en los precios de vacunas y antibióticos. </t>
  </si>
  <si>
    <t>El valor de las importaciones globales de maquinarias aumentan en 1,8% con respecto al valor importado a igual período del año 2011, con aumentos tanto en el número como en el precio medio de tractores y cosechadoras, compensados por menores importaciones de sembradoras, plantadoras y transplantadoras.</t>
  </si>
  <si>
    <t>Nitrato de amonio</t>
  </si>
  <si>
    <t>Fosfato monoamónico</t>
  </si>
  <si>
    <t>El valor de las exportaciones de insumos en los meses de enero-febrero de 2012 fue 75,4% superior al de igual período del año anterior. Aunque no tiene mayor importancia dentro del total de insumos exportados, se observa un gran aumento porcentual en la exportación de antibióticos, aunque a un precio menor que en el año anterior.</t>
  </si>
  <si>
    <t>En los dos primeros meses de este año se registra una variación global positiva de 37,1% en la exportación de fertilizantes con respecto a igual período del año pasado, con el envío de 244.448 toneladas de fertilizantes por un monto equivalente a US$ 127,2 millones. Las exportaciones de nitrato de amonio, que representan el 11,69% del volumen total exportado, aumentan 166,4% respecto a igual período del año anterior. El ítem "Otros fertilizantes" experimenta un aumento de 21,1% en el período. Dentro de él se encuentran el cloruro de potasio y los nitratos de sodio y potasio, que significan el 12,9% exportado en este ítem .</t>
  </si>
  <si>
    <t xml:space="preserve">Si se compara enero-febrero de 2011 con igual período del año 2012, se observa que el valor de las exportaciones de agroquímicos sube en 9,0%, con aumentos de 747,3% en el volumen exportado de insecticidas  y 112,4% en herbicidas. </t>
  </si>
  <si>
    <t xml:space="preserve">El valor de las exportaciones de maquinaria agrícola en el período enero - febrero de 2012 sube en 53,9%, a US$ 4,5 millones. Esto sucede a pesar de la baja en las maquinarias fácilmente individualizables, como tractores, cosechadoras y sembradoras. </t>
  </si>
  <si>
    <t xml:space="preserve">En el último año móvil se observa un aumento del 31,7% en el precio del salitre potásico  y un 13,3% para el superfosfato triple (SFT) con respecto a febrero del año anterior.  El alza del precio del salitre potásico comienza a ser notoria en el mes de octubre de 2011, produciéndose, en estos últimos cinco meses, un aumento de 29,4% en el precio en el mercado interno, alza constante que también se observa en los fertilizantes fosfatados . </t>
  </si>
  <si>
    <t>Phosphate Rock           North Africa</t>
  </si>
  <si>
    <t xml:space="preserve">Fuente: elaborado por Odepa con información de Reuters, Green Markets, ICIS pricing y Fertecon. </t>
  </si>
  <si>
    <t xml:space="preserve">Los precios internacionales de fertilizantes, en general, muestran nuevamente tendencia al alza. Es notoria la variación observada en los precios de los fertilizantes potásicos - Potash standard muriate (cloruro de potasio estándar) Vancouver,  Potash granular muriate (cloruro de potasio granulado) Vancouver y roca fosfórica- los que registran alzas de 42,7%, 39,7% y 35,7% con respecto a igual mes del año 2011. Se espera que el mercado de los fosfatos se mantenga débil en las próximas semanas.                                  </t>
  </si>
  <si>
    <t xml:space="preserve">El precio de la urea en los mercados internacionales aumenta 10,7% con respecto a igual fecha del año pasado. Los problemas de oferta, junto a la demanda de América Latina y la fuerte demanda de EE.UU. y Europa, ayudaron a afirmar los precios, con un pronóstico a firme para las próximas semanas. Sin embargo, las indicaciones para los meses siguientes encuentran niveles más bajos de precios, debido a que se espera que continúe una baja demanda y una sobreoferta. </t>
  </si>
  <si>
    <t xml:space="preserve">La importación de los fertilizantes fosfatados a la fecha en el país asciende a 31.747,3 toneladas, por un valor CIF de US$ 18,3 millones. El precio interno de DAP, expresado en dólares, alcanzó en febrero a US$895,68/ton, aumentando en 2,01% respecto al mes de enero y reflejando el comportamiento de los precios internacionales. </t>
  </si>
  <si>
    <t>El precio del sulfato de potasio en el mercado interno se mantiene alrededor de US$ 1.000 /ton desde enero de 2011, alcanzando un valor de US$ 1.029,0 por tonelada en febrero. La diferencia registrada entre precio interno y valor CIF de importaciones reales en el mes de febrero se acerca a 38%.</t>
  </si>
  <si>
    <t>El mercado internacional de urea, en el corto plazo, se pronostica débil. En este mes se han observado precios relativamente firmes; sin embargo se espera una demanda muy escasa para abril/mayo y una clara situación de sobreoferta. Los precios inicialmente altos en el mercado de barcazas de Estados Unidos impulsaron precios temporalmente altos en otros países,  pero la situación se revirtió rápidamente. La demanda se mantiene alta solamente en el mercado europeo (específicamente en Francia). Se estima que India podría ingresar al mercado, mejorando los niveles de demanda, lo que solamente lograría equilibrar el mercado, sin grandes aumentos de precios. En Egipto entrará en mantenimiento la planta de urea perlada de Abu Qir por tres semanas. En Qatar inició su operación la planta de Qafco; sin embargo, las plantas de amoníaco asociadas siguen cerradas, esperándose que inicien su producción el 2 de marzo. En Pakistán aún no entra en operación la planta de Fauji, debido a incertidumbre en el suministro de gas. Se espera que  comience su funcionamiento en la primera semana de marzo. En Bangladesh las plantas de amoníaco/urea de KAFCO cerrarán por 32 días, para mantenimiento. En EE.UU. se encuentra cerrada la planta de Agrium Carseland, por dos meses. En China se espera que la urea comience a moverse a los depósitos aduaneros en abril, para aprovechar la próxima ventana de bajos impuestos de exportación; sigue siendo más lucrativo el mercado interno, se acuerdan pocos negocios internacionales y existen tasas de producción interna cercanas a 81% de la capacidad total.</t>
  </si>
  <si>
    <t>Cadilac 80 (Mancozeb)</t>
  </si>
  <si>
    <t>Primagram Gold 660 FW</t>
  </si>
  <si>
    <t>Trébol subterráneo Trikkala certificado</t>
  </si>
  <si>
    <t>Ají Cristal nacional</t>
  </si>
  <si>
    <t>Ají Cacho de cabra</t>
  </si>
  <si>
    <t>Valor unitario ($/kg)</t>
  </si>
  <si>
    <t>Lleuque INIA</t>
  </si>
  <si>
    <t>Precio por unidad</t>
  </si>
  <si>
    <t>Ch$</t>
  </si>
  <si>
    <t>US$</t>
  </si>
  <si>
    <t>Bandeja para 30 huevos</t>
  </si>
  <si>
    <t>Estuches para 12 huevos</t>
  </si>
  <si>
    <t>Bolsa 80.000 semillas</t>
  </si>
  <si>
    <t>0,23/100 sem</t>
  </si>
  <si>
    <t>111,0/100 sem</t>
  </si>
  <si>
    <t xml:space="preserve">El valor total de las importaciones de insumos en Chile ha aumentado 21,8% con respecto al período enero-febrero de 2011. El 52,2% del valor de las importaciones corresponde a fertilizantes, experimentándose en este grupo un aumento de 17,3% en el volumen importado. Las importaciones de todos los fertilizantes aumentan, a excepción de la categoría otros fertilizantes, que disminuye en 53,7%. Destaca el aumento de 10.585% de las importaciones de superfosfatos, resultado de una base muy baja en 2011. </t>
  </si>
  <si>
    <t>En general, los precios de los fertilizantes que se importan y se comercializan en el mercado interno mantienen la tendencia al alza de los precios internacionales. El mayor aumento en el precio en el mercado interno se encuentra en el salitre potásico, fertilizante que se produce en el país.</t>
  </si>
  <si>
    <r>
      <rPr>
        <sz val="11"/>
        <rFont val="Arial"/>
        <family val="2"/>
      </rPr>
      <t>Los mercados internacionales muestran insuficiente demanda, lo que ha obligado a los productores de fertilizantes fosfatados a ofrecer sus productos a menores valores FOB. China está exportando bajos volúmenes de DAP y MAP, pero existen movimiento de pequeños volúmenes hacia los puertos, preparándose para la apertura de la temporada de bajos impuestos de exportación  que comienza el día 1° de junio</t>
    </r>
    <r>
      <rPr>
        <sz val="11"/>
        <color indexed="10"/>
        <rFont val="Arial"/>
        <family val="2"/>
      </rPr>
      <t xml:space="preserve">. </t>
    </r>
    <r>
      <rPr>
        <sz val="11"/>
        <rFont val="Arial"/>
        <family val="2"/>
      </rPr>
      <t xml:space="preserve">El gobierno de  India ha anunciado  cambios en el subsidio para los fertilizantes fosfatados a partir del primero de abril, el cual se reducirá en casi 1/3. Esta medida forma parte de una política que pretende reducir la dependencia de los fertilizantes fosfatados y alentar el uso de mezclas NP y NPK. En EE.UU. se observaron descensos en los precios en el mercado de las barcazas (barge), ejerciendo presión en los precios de exportación. El mercado europeo se muestra cauteloso, debido a  la actual coyuntura económica. Existen esfuerzos de Mosaic por reanudar la explotación minera de roca fosfórica en South Fort Meade y Ma'aden espera iniciar su produción en Al Khabra en el año 2016. </t>
    </r>
  </si>
  <si>
    <t>Los precios internos tienen una leve tendencia de aumento en relación al mes anterior. La diferencia existente entre precio interno y valor CIF de las importaciones reales se mantiene cercana a 35%. El volumen de las importaciones en febrero alcanza a 16.232,7 toneladas, por un valor de US$ 8,3 millones. Esta cifra es significativa con respecto a igual período del año anterior, ya que se registra un aumento de 99% en el volumen importado.</t>
  </si>
  <si>
    <t>En el corto plazo, en el mercado internacional se espera que se mantengan hasta comienzos de abril la falta de demanda global y los recortes en la producción.</t>
  </si>
  <si>
    <r>
      <t>Internacionalmente la demanda de potasio es baja, debido a que los compradores están a la espera de los acuerdos en los contratos de China, los que se cerrarían  a mediados o fines de marzo. Sin embargo, los compradores en China están esperando precios menores. Existe interés en las compras por parte de América Latina, pero aún no arranca la actividad en EE.UU. Se espera que la demanda mundial se reactive en el segundo trimestre. Por su parte, en Rusia se están recortando producciones, debido a la baja demanda. Bielorrusia está iniciando negociaciones con el gobierno ruso para crear una empresa conjunta de distribución. La situación en EE.UU. no es distinta: los precios de las barcazas (</t>
    </r>
    <r>
      <rPr>
        <i/>
        <sz val="11"/>
        <rFont val="Arial"/>
        <family val="2"/>
      </rPr>
      <t>barge</t>
    </r>
    <r>
      <rPr>
        <sz val="11"/>
        <rFont val="Arial"/>
        <family val="2"/>
      </rPr>
      <t>) se mantienen sin cambios por falta de compradores. Los agricultores reducen sus aplicaciones de potasio por el alto costo implícito, lo que traslada los inventarios a nivel de distribuidor. En Brasil, los mayores productores también han reducido sus ofertas.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</si>
</sst>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92" formatCode="_(&quot;$&quot;* #,##0_);_(&quot;$&quot;* \(#,##0\);_(&quot;$&quot;* &quot;-&quot;_);_(@_)"/>
    <numFmt numFmtId="193" formatCode="_(* #,##0_);_(* \(#,##0\);_(* &quot;-&quot;_);_(@_)"/>
    <numFmt numFmtId="194" formatCode="_(&quot;$&quot;* #,##0.00_);_(&quot;$&quot;* \(#,##0.00\);_(&quot;$&quot;* &quot;-&quot;??_);_(@_)"/>
    <numFmt numFmtId="195" formatCode="_(* #,##0.00_);_(* \(#,##0.00\);_(* &quot;-&quot;??_);_(@_)"/>
    <numFmt numFmtId="202" formatCode="#,##0.0"/>
    <numFmt numFmtId="203" formatCode="0.0"/>
  </numFmts>
  <fonts count="74">
    <font>
      <sz val="10"/>
      <name val="Arial"/>
      <family val="0"/>
    </font>
    <font>
      <sz val="8"/>
      <name val="Arial"/>
      <family val="2"/>
    </font>
    <font>
      <sz val="7"/>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b/>
      <sz val="10"/>
      <name val="Verdana"/>
      <family val="2"/>
    </font>
    <font>
      <sz val="12"/>
      <name val="Arial"/>
      <family val="2"/>
    </font>
    <font>
      <sz val="8"/>
      <name val="Verdana"/>
      <family val="2"/>
    </font>
    <font>
      <sz val="7"/>
      <name val="Verdana"/>
      <family val="2"/>
    </font>
    <font>
      <b/>
      <sz val="9"/>
      <name val="Verdana"/>
      <family val="2"/>
    </font>
    <font>
      <sz val="9"/>
      <name val="Verdana"/>
      <family val="2"/>
    </font>
    <font>
      <b/>
      <sz val="11"/>
      <name val="Arial"/>
      <family val="2"/>
    </font>
    <font>
      <sz val="11"/>
      <name val="Arial"/>
      <family val="2"/>
    </font>
    <font>
      <u val="single"/>
      <sz val="11"/>
      <color indexed="12"/>
      <name val="Arial"/>
      <family val="2"/>
    </font>
    <font>
      <b/>
      <sz val="11"/>
      <color indexed="8"/>
      <name val="Arial"/>
      <family val="2"/>
    </font>
    <font>
      <b/>
      <u val="single"/>
      <sz val="11"/>
      <color indexed="12"/>
      <name val="Arial"/>
      <family val="2"/>
    </font>
    <font>
      <sz val="11"/>
      <color indexed="8"/>
      <name val="Arial"/>
      <family val="2"/>
    </font>
    <font>
      <sz val="11"/>
      <color indexed="10"/>
      <name val="Arial"/>
      <family val="2"/>
    </font>
    <font>
      <i/>
      <sz val="11"/>
      <name val="Arial"/>
      <family val="2"/>
    </font>
    <font>
      <sz val="10"/>
      <color indexed="8"/>
      <name val="Calibri"/>
      <family val="0"/>
    </font>
    <font>
      <sz val="8"/>
      <color indexed="8"/>
      <name val="Calibri"/>
      <family val="0"/>
    </font>
    <font>
      <sz val="11"/>
      <color indexed="8"/>
      <name val="Calibri"/>
      <family val="2"/>
    </font>
    <font>
      <b/>
      <sz val="7"/>
      <color indexed="30"/>
      <name val="Verdana"/>
      <family val="2"/>
    </font>
    <font>
      <sz val="7"/>
      <color indexed="8"/>
      <name val="Verdana"/>
      <family val="2"/>
    </font>
    <font>
      <sz val="9"/>
      <color indexed="8"/>
      <name val="Verdana"/>
      <family val="2"/>
    </font>
    <font>
      <b/>
      <sz val="10"/>
      <color indexed="8"/>
      <name val="Verdana"/>
      <family val="2"/>
    </font>
    <font>
      <sz val="10"/>
      <color indexed="8"/>
      <name val="Verdana"/>
      <family val="2"/>
    </font>
    <font>
      <sz val="11"/>
      <color indexed="8"/>
      <name val="Verdana"/>
      <family val="2"/>
    </font>
    <font>
      <sz val="12"/>
      <color indexed="8"/>
      <name val="Verdana"/>
      <family val="2"/>
    </font>
    <font>
      <sz val="12"/>
      <color indexed="63"/>
      <name val="Verdana"/>
      <family val="2"/>
    </font>
    <font>
      <sz val="7"/>
      <color indexed="10"/>
      <name val="Arial"/>
      <family val="2"/>
    </font>
    <font>
      <sz val="10"/>
      <color indexed="10"/>
      <name val="Verdana"/>
      <family val="2"/>
    </font>
    <font>
      <b/>
      <sz val="10"/>
      <color indexed="10"/>
      <name val="Verdana"/>
      <family val="2"/>
    </font>
    <font>
      <b/>
      <sz val="11"/>
      <color indexed="10"/>
      <name val="Arial"/>
      <family val="2"/>
    </font>
    <font>
      <sz val="20"/>
      <color indexed="30"/>
      <name val="Verdana"/>
      <family val="2"/>
    </font>
    <font>
      <b/>
      <sz val="12"/>
      <color indexed="63"/>
      <name val="Verdana"/>
      <family val="2"/>
    </font>
    <font>
      <b/>
      <sz val="10"/>
      <color indexed="8"/>
      <name val="Calibri"/>
      <family val="0"/>
    </font>
    <font>
      <sz val="9"/>
      <color indexed="8"/>
      <name val="Calibri"/>
      <family val="0"/>
    </font>
    <font>
      <sz val="11"/>
      <color theme="1"/>
      <name val="Calibri"/>
      <family val="2"/>
    </font>
    <font>
      <b/>
      <sz val="7"/>
      <color rgb="FF0066CC"/>
      <name val="Verdana"/>
      <family val="2"/>
    </font>
    <font>
      <sz val="7"/>
      <color theme="1"/>
      <name val="Verdana"/>
      <family val="2"/>
    </font>
    <font>
      <sz val="9"/>
      <color theme="1"/>
      <name val="Verdana"/>
      <family val="2"/>
    </font>
    <font>
      <b/>
      <sz val="10"/>
      <color theme="1"/>
      <name val="Verdana"/>
      <family val="2"/>
    </font>
    <font>
      <sz val="10"/>
      <color theme="1"/>
      <name val="Verdana"/>
      <family val="2"/>
    </font>
    <font>
      <sz val="11"/>
      <color theme="1"/>
      <name val="Verdana"/>
      <family val="2"/>
    </font>
    <font>
      <sz val="12"/>
      <color theme="1"/>
      <name val="Verdana"/>
      <family val="2"/>
    </font>
    <font>
      <sz val="12"/>
      <color rgb="FF333333"/>
      <name val="Verdana"/>
      <family val="2"/>
    </font>
    <font>
      <sz val="10"/>
      <color rgb="FFFF0000"/>
      <name val="Arial"/>
      <family val="2"/>
    </font>
    <font>
      <sz val="7"/>
      <color rgb="FFFF0000"/>
      <name val="Arial"/>
      <family val="2"/>
    </font>
    <font>
      <sz val="10"/>
      <color rgb="FFFF0000"/>
      <name val="Verdana"/>
      <family val="2"/>
    </font>
    <font>
      <b/>
      <sz val="10"/>
      <color rgb="FFFF0000"/>
      <name val="Verdana"/>
      <family val="2"/>
    </font>
    <font>
      <sz val="11"/>
      <color rgb="FFFF0000"/>
      <name val="Arial"/>
      <family val="2"/>
    </font>
    <font>
      <b/>
      <sz val="11"/>
      <color rgb="FFFF0000"/>
      <name val="Arial"/>
      <family val="2"/>
    </font>
    <font>
      <sz val="20"/>
      <color rgb="FF0066CC"/>
      <name val="Verdana"/>
      <family val="2"/>
    </font>
    <font>
      <b/>
      <sz val="12"/>
      <color rgb="FF333333"/>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FF"/>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color indexed="63"/>
      </bottom>
    </border>
    <border>
      <left/>
      <right/>
      <top style="thin"/>
      <bottom/>
    </border>
    <border>
      <left style="thin"/>
      <right>
        <color indexed="63"/>
      </right>
      <top style="thin"/>
      <bottom>
        <color indexed="63"/>
      </bottom>
    </border>
    <border>
      <left>
        <color indexed="63"/>
      </left>
      <right>
        <color indexed="63"/>
      </right>
      <top>
        <color indexed="63"/>
      </top>
      <bottom style="thin"/>
    </border>
    <border>
      <left/>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medium"/>
    </border>
    <border>
      <left/>
      <right/>
      <top style="thin">
        <color indexed="55"/>
      </top>
      <bottom/>
    </border>
    <border>
      <left/>
      <right/>
      <top/>
      <bottom style="thin">
        <color indexed="55"/>
      </bottom>
    </border>
    <border>
      <left/>
      <right/>
      <top style="thin">
        <color indexed="55"/>
      </top>
      <bottom style="thin">
        <color indexed="55"/>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thin"/>
      <bottom style="thin"/>
    </border>
    <border>
      <left>
        <color indexed="63"/>
      </left>
      <right style="medium"/>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3"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25"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363">
    <xf numFmtId="0" fontId="0" fillId="0" borderId="0" xfId="0" applyAlignment="1">
      <alignment/>
    </xf>
    <xf numFmtId="0" fontId="1" fillId="0" borderId="0" xfId="0" applyFont="1" applyAlignment="1">
      <alignment/>
    </xf>
    <xf numFmtId="3" fontId="2"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center"/>
    </xf>
    <xf numFmtId="0" fontId="23" fillId="24" borderId="0" xfId="0" applyFont="1" applyFill="1" applyAlignment="1">
      <alignment/>
    </xf>
    <xf numFmtId="0" fontId="23" fillId="24" borderId="0" xfId="0" applyFont="1" applyFill="1" applyAlignment="1">
      <alignment/>
    </xf>
    <xf numFmtId="0" fontId="2" fillId="25" borderId="0" xfId="0" applyFont="1" applyFill="1" applyBorder="1" applyAlignment="1">
      <alignment/>
    </xf>
    <xf numFmtId="0" fontId="2" fillId="25" borderId="0" xfId="0" applyFont="1" applyFill="1" applyAlignment="1">
      <alignment/>
    </xf>
    <xf numFmtId="0" fontId="2" fillId="24" borderId="0" xfId="0" applyFont="1" applyFill="1" applyBorder="1" applyAlignment="1">
      <alignment/>
    </xf>
    <xf numFmtId="0" fontId="2" fillId="24" borderId="0" xfId="0" applyFont="1" applyFill="1" applyBorder="1" applyAlignment="1">
      <alignment horizontal="center"/>
    </xf>
    <xf numFmtId="3" fontId="2" fillId="24" borderId="0" xfId="0" applyNumberFormat="1" applyFont="1" applyFill="1" applyBorder="1" applyAlignment="1">
      <alignment/>
    </xf>
    <xf numFmtId="0" fontId="2" fillId="24" borderId="0" xfId="0" applyFont="1" applyFill="1" applyAlignment="1">
      <alignment/>
    </xf>
    <xf numFmtId="0" fontId="0" fillId="24" borderId="0" xfId="0" applyFill="1" applyAlignment="1">
      <alignment/>
    </xf>
    <xf numFmtId="0" fontId="0" fillId="24" borderId="0" xfId="0" applyFill="1" applyAlignment="1">
      <alignment/>
    </xf>
    <xf numFmtId="0" fontId="26" fillId="0" borderId="0" xfId="0" applyFont="1" applyAlignment="1">
      <alignment/>
    </xf>
    <xf numFmtId="0" fontId="24" fillId="0" borderId="0" xfId="0" applyFont="1" applyFill="1" applyBorder="1" applyAlignment="1">
      <alignment/>
    </xf>
    <xf numFmtId="0" fontId="23" fillId="0" borderId="0" xfId="0" applyFont="1" applyFill="1" applyBorder="1" applyAlignment="1">
      <alignment vertical="center"/>
    </xf>
    <xf numFmtId="3" fontId="23" fillId="0" borderId="0" xfId="0" applyNumberFormat="1" applyFont="1" applyFill="1" applyBorder="1" applyAlignment="1">
      <alignment vertical="center"/>
    </xf>
    <xf numFmtId="0" fontId="23" fillId="0" borderId="0" xfId="0" applyFont="1" applyFill="1" applyAlignment="1">
      <alignment vertical="center"/>
    </xf>
    <xf numFmtId="0" fontId="23" fillId="25" borderId="0" xfId="0" applyFont="1" applyFill="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Border="1" applyAlignment="1" quotePrefix="1">
      <alignment horizontal="center"/>
    </xf>
    <xf numFmtId="3" fontId="23" fillId="24" borderId="0" xfId="0" applyNumberFormat="1" applyFont="1" applyFill="1" applyBorder="1" applyAlignment="1">
      <alignment/>
    </xf>
    <xf numFmtId="203" fontId="23" fillId="24" borderId="0" xfId="0" applyNumberFormat="1" applyFont="1" applyFill="1" applyBorder="1" applyAlignment="1">
      <alignment horizontal="center"/>
    </xf>
    <xf numFmtId="202" fontId="23" fillId="24" borderId="0" xfId="0" applyNumberFormat="1" applyFont="1" applyFill="1" applyBorder="1" applyAlignment="1">
      <alignment horizontal="center"/>
    </xf>
    <xf numFmtId="0" fontId="23" fillId="0" borderId="0" xfId="0" applyFont="1" applyAlignment="1">
      <alignment/>
    </xf>
    <xf numFmtId="0" fontId="23" fillId="0" borderId="0" xfId="0" applyFont="1" applyBorder="1" applyAlignment="1">
      <alignment/>
    </xf>
    <xf numFmtId="0" fontId="23" fillId="0" borderId="0" xfId="0" applyFont="1" applyBorder="1" applyAlignment="1">
      <alignment horizontal="centerContinuous" vertical="center"/>
    </xf>
    <xf numFmtId="0" fontId="23" fillId="0" borderId="0" xfId="0" applyFont="1" applyAlignment="1">
      <alignment horizontal="left"/>
    </xf>
    <xf numFmtId="0" fontId="26" fillId="26" borderId="0" xfId="0" applyFont="1" applyFill="1" applyAlignment="1">
      <alignment/>
    </xf>
    <xf numFmtId="0" fontId="1" fillId="26" borderId="0" xfId="0" applyFont="1" applyFill="1" applyAlignment="1">
      <alignment/>
    </xf>
    <xf numFmtId="0" fontId="1" fillId="24" borderId="0" xfId="0" applyFont="1" applyFill="1" applyBorder="1" applyAlignment="1">
      <alignment horizontal="center" vertical="center"/>
    </xf>
    <xf numFmtId="0" fontId="23" fillId="25" borderId="0" xfId="0" applyFont="1" applyFill="1" applyAlignment="1">
      <alignment vertical="center"/>
    </xf>
    <xf numFmtId="0" fontId="24" fillId="0" borderId="0" xfId="0" applyFont="1" applyFill="1" applyAlignment="1">
      <alignment vertical="center"/>
    </xf>
    <xf numFmtId="0" fontId="23" fillId="24" borderId="0" xfId="0" applyFont="1" applyFill="1" applyAlignment="1">
      <alignment vertical="center" wrapText="1"/>
    </xf>
    <xf numFmtId="0" fontId="24" fillId="24" borderId="0" xfId="0" applyFont="1" applyFill="1" applyAlignment="1">
      <alignment vertical="center" wrapText="1"/>
    </xf>
    <xf numFmtId="0" fontId="23" fillId="24" borderId="0" xfId="0" applyFont="1" applyFill="1" applyBorder="1" applyAlignment="1">
      <alignment/>
    </xf>
    <xf numFmtId="0" fontId="2" fillId="24" borderId="0" xfId="0" applyFont="1" applyFill="1" applyBorder="1" applyAlignment="1" quotePrefix="1">
      <alignment horizontal="center"/>
    </xf>
    <xf numFmtId="203" fontId="2" fillId="24" borderId="0" xfId="0" applyNumberFormat="1" applyFont="1" applyFill="1" applyBorder="1" applyAlignment="1">
      <alignment horizontal="center"/>
    </xf>
    <xf numFmtId="202" fontId="2" fillId="24" borderId="0" xfId="0" applyNumberFormat="1" applyFont="1" applyFill="1" applyBorder="1" applyAlignment="1">
      <alignment horizontal="center"/>
    </xf>
    <xf numFmtId="0" fontId="57" fillId="0" borderId="0" xfId="56">
      <alignment/>
      <protection/>
    </xf>
    <xf numFmtId="0" fontId="57" fillId="0" borderId="0" xfId="56" applyBorder="1">
      <alignment/>
      <protection/>
    </xf>
    <xf numFmtId="0" fontId="3" fillId="0" borderId="0" xfId="56" applyFont="1">
      <alignment/>
      <protection/>
    </xf>
    <xf numFmtId="0" fontId="58" fillId="0" borderId="0" xfId="56" applyFont="1">
      <alignment/>
      <protection/>
    </xf>
    <xf numFmtId="0" fontId="27" fillId="0" borderId="0" xfId="56" applyFont="1">
      <alignment/>
      <protection/>
    </xf>
    <xf numFmtId="0" fontId="26" fillId="0" borderId="0" xfId="56" applyFont="1">
      <alignment/>
      <protection/>
    </xf>
    <xf numFmtId="0" fontId="29" fillId="0" borderId="0" xfId="56" applyFont="1" applyBorder="1" applyAlignment="1">
      <alignment horizontal="justify" vertical="top" wrapText="1"/>
      <protection/>
    </xf>
    <xf numFmtId="0" fontId="26" fillId="0" borderId="0" xfId="56" applyFont="1" applyBorder="1" applyAlignment="1">
      <alignment horizontal="justify" vertical="center" wrapText="1"/>
      <protection/>
    </xf>
    <xf numFmtId="0" fontId="26" fillId="0" borderId="0" xfId="60" applyFont="1" applyBorder="1" applyAlignment="1" applyProtection="1">
      <alignment horizontal="center"/>
      <protection/>
    </xf>
    <xf numFmtId="0" fontId="26" fillId="0" borderId="0" xfId="60" applyFont="1" applyBorder="1" applyProtection="1">
      <alignment/>
      <protection/>
    </xf>
    <xf numFmtId="0" fontId="26" fillId="0" borderId="0" xfId="56" applyFont="1" applyBorder="1">
      <alignment/>
      <protection/>
    </xf>
    <xf numFmtId="0" fontId="26" fillId="0" borderId="0" xfId="60" applyFont="1" applyBorder="1" applyAlignment="1" applyProtection="1">
      <alignment horizontal="left"/>
      <protection/>
    </xf>
    <xf numFmtId="0" fontId="29" fillId="0" borderId="0" xfId="60" applyFont="1" applyBorder="1" applyAlignment="1" applyProtection="1">
      <alignment horizontal="right"/>
      <protection/>
    </xf>
    <xf numFmtId="0" fontId="29" fillId="0" borderId="0" xfId="60" applyFont="1" applyBorder="1" applyProtection="1">
      <alignment/>
      <protection/>
    </xf>
    <xf numFmtId="0" fontId="28" fillId="0" borderId="0" xfId="60" applyFont="1" applyBorder="1" applyAlignment="1" applyProtection="1">
      <alignment horizontal="left"/>
      <protection/>
    </xf>
    <xf numFmtId="0" fontId="28" fillId="0" borderId="0" xfId="60" applyFont="1" applyBorder="1" applyAlignment="1" applyProtection="1">
      <alignment horizontal="center"/>
      <protection/>
    </xf>
    <xf numFmtId="0" fontId="28" fillId="0" borderId="0" xfId="60" applyFont="1" applyBorder="1" applyProtection="1">
      <alignment/>
      <protection/>
    </xf>
    <xf numFmtId="0" fontId="26" fillId="0" borderId="0" xfId="60" applyFont="1" applyBorder="1" applyAlignment="1" applyProtection="1">
      <alignment horizontal="right"/>
      <protection/>
    </xf>
    <xf numFmtId="0" fontId="59" fillId="0" borderId="0" xfId="56" applyFont="1">
      <alignment/>
      <protection/>
    </xf>
    <xf numFmtId="0" fontId="60" fillId="0" borderId="0" xfId="56" applyFont="1">
      <alignment/>
      <protection/>
    </xf>
    <xf numFmtId="0" fontId="61" fillId="0" borderId="0" xfId="56" applyFont="1" applyAlignment="1">
      <alignment horizontal="center"/>
      <protection/>
    </xf>
    <xf numFmtId="0" fontId="62" fillId="0" borderId="0" xfId="56" applyFont="1" applyAlignment="1">
      <alignment horizontal="center"/>
      <protection/>
    </xf>
    <xf numFmtId="0" fontId="63" fillId="0" borderId="0" xfId="56" applyFont="1">
      <alignment/>
      <protection/>
    </xf>
    <xf numFmtId="0" fontId="64" fillId="0" borderId="0" xfId="56" applyFont="1" quotePrefix="1">
      <alignment/>
      <protection/>
    </xf>
    <xf numFmtId="0" fontId="64" fillId="0" borderId="0" xfId="56" applyFont="1">
      <alignment/>
      <protection/>
    </xf>
    <xf numFmtId="0" fontId="62" fillId="0" borderId="0" xfId="56" applyFont="1">
      <alignment/>
      <protection/>
    </xf>
    <xf numFmtId="0" fontId="65" fillId="0" borderId="0" xfId="56" applyFont="1" applyAlignment="1">
      <alignment horizontal="left" indent="15"/>
      <protection/>
    </xf>
    <xf numFmtId="17" fontId="61" fillId="0" borderId="0" xfId="56" applyNumberFormat="1" applyFont="1" applyAlignment="1" quotePrefix="1">
      <alignment horizontal="center"/>
      <protection/>
    </xf>
    <xf numFmtId="0" fontId="0" fillId="0" borderId="0" xfId="0" applyFill="1" applyAlignment="1">
      <alignment/>
    </xf>
    <xf numFmtId="0" fontId="26" fillId="0" borderId="0" xfId="0" applyFont="1" applyAlignment="1">
      <alignment/>
    </xf>
    <xf numFmtId="0" fontId="66" fillId="0" borderId="0" xfId="0" applyFont="1" applyAlignment="1">
      <alignment/>
    </xf>
    <xf numFmtId="0" fontId="67" fillId="0" borderId="0" xfId="0" applyFont="1" applyAlignment="1">
      <alignment/>
    </xf>
    <xf numFmtId="0" fontId="0" fillId="0" borderId="0" xfId="0" applyFont="1" applyAlignment="1">
      <alignment/>
    </xf>
    <xf numFmtId="0" fontId="68" fillId="0" borderId="0" xfId="0" applyFont="1" applyAlignment="1">
      <alignment/>
    </xf>
    <xf numFmtId="3" fontId="68" fillId="0" borderId="0" xfId="0" applyNumberFormat="1" applyFont="1" applyBorder="1" applyAlignment="1">
      <alignment/>
    </xf>
    <xf numFmtId="0" fontId="68" fillId="0" borderId="0" xfId="0" applyFont="1" applyBorder="1" applyAlignment="1">
      <alignment/>
    </xf>
    <xf numFmtId="0" fontId="68" fillId="0" borderId="0" xfId="0" applyFont="1" applyBorder="1" applyAlignment="1">
      <alignment horizontal="centerContinuous" vertical="center"/>
    </xf>
    <xf numFmtId="0" fontId="2" fillId="0" borderId="0" xfId="0" applyFont="1" applyFill="1" applyBorder="1" applyAlignment="1">
      <alignment/>
    </xf>
    <xf numFmtId="0" fontId="23" fillId="0" borderId="0" xfId="0" applyFont="1" applyAlignment="1">
      <alignment/>
    </xf>
    <xf numFmtId="3" fontId="23" fillId="0" borderId="0" xfId="0" applyNumberFormat="1" applyFont="1" applyBorder="1" applyAlignment="1">
      <alignment horizontal="center"/>
    </xf>
    <xf numFmtId="4" fontId="23" fillId="0" borderId="10" xfId="0" applyNumberFormat="1" applyFont="1" applyBorder="1" applyAlignment="1">
      <alignment horizontal="center" vertical="center"/>
    </xf>
    <xf numFmtId="0" fontId="2" fillId="0" borderId="0" xfId="0" applyFont="1" applyFill="1" applyAlignment="1">
      <alignment/>
    </xf>
    <xf numFmtId="4" fontId="23" fillId="0" borderId="11" xfId="0" applyNumberFormat="1" applyFont="1" applyBorder="1" applyAlignment="1">
      <alignment horizontal="center" vertical="center"/>
    </xf>
    <xf numFmtId="0" fontId="23" fillId="26" borderId="0" xfId="0" applyFont="1" applyFill="1" applyAlignment="1">
      <alignment vertical="center"/>
    </xf>
    <xf numFmtId="0" fontId="23" fillId="26" borderId="0" xfId="0" applyFont="1" applyFill="1" applyBorder="1" applyAlignment="1">
      <alignment vertical="center"/>
    </xf>
    <xf numFmtId="0" fontId="24" fillId="26" borderId="0" xfId="0" applyFont="1" applyFill="1" applyAlignment="1">
      <alignment vertical="center"/>
    </xf>
    <xf numFmtId="3" fontId="23" fillId="26" borderId="0" xfId="0" applyNumberFormat="1" applyFont="1" applyFill="1" applyBorder="1" applyAlignment="1">
      <alignment vertical="center"/>
    </xf>
    <xf numFmtId="0" fontId="0" fillId="0" borderId="0" xfId="0" applyBorder="1" applyAlignment="1">
      <alignment/>
    </xf>
    <xf numFmtId="4" fontId="23" fillId="0" borderId="0" xfId="0" applyNumberFormat="1" applyFont="1" applyBorder="1" applyAlignment="1">
      <alignment horizontal="center"/>
    </xf>
    <xf numFmtId="4" fontId="0" fillId="0" borderId="0" xfId="0" applyNumberFormat="1" applyFont="1" applyAlignment="1">
      <alignment/>
    </xf>
    <xf numFmtId="4" fontId="23" fillId="0" borderId="0" xfId="0" applyNumberFormat="1" applyFont="1" applyFill="1" applyBorder="1" applyAlignment="1">
      <alignment/>
    </xf>
    <xf numFmtId="4" fontId="0" fillId="0" borderId="0" xfId="0"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3" fontId="23" fillId="0" borderId="0" xfId="0" applyNumberFormat="1" applyFont="1" applyFill="1" applyBorder="1" applyAlignment="1">
      <alignment horizontal="center"/>
    </xf>
    <xf numFmtId="4" fontId="23" fillId="0" borderId="12" xfId="0" applyNumberFormat="1" applyFont="1" applyBorder="1" applyAlignment="1">
      <alignment horizontal="center" vertical="center"/>
    </xf>
    <xf numFmtId="0" fontId="23" fillId="26" borderId="0" xfId="0" applyFont="1" applyFill="1" applyAlignment="1">
      <alignment/>
    </xf>
    <xf numFmtId="4" fontId="23" fillId="0" borderId="0" xfId="0" applyNumberFormat="1" applyFont="1" applyFill="1" applyBorder="1" applyAlignment="1">
      <alignment horizontal="center"/>
    </xf>
    <xf numFmtId="3" fontId="23" fillId="0" borderId="0" xfId="0" applyNumberFormat="1" applyFont="1" applyFill="1" applyBorder="1" applyAlignment="1">
      <alignment horizontal="center" vertical="center"/>
    </xf>
    <xf numFmtId="0" fontId="67" fillId="0" borderId="0" xfId="0" applyFont="1" applyFill="1" applyAlignment="1">
      <alignment/>
    </xf>
    <xf numFmtId="0" fontId="23" fillId="0" borderId="13" xfId="0" applyFont="1" applyFill="1" applyBorder="1" applyAlignment="1">
      <alignment horizontal="left" vertical="center"/>
    </xf>
    <xf numFmtId="3" fontId="2" fillId="0" borderId="0"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horizontal="left"/>
    </xf>
    <xf numFmtId="0" fontId="24" fillId="25" borderId="0" xfId="0" applyFont="1" applyFill="1" applyAlignment="1">
      <alignment vertical="center"/>
    </xf>
    <xf numFmtId="0" fontId="69" fillId="25" borderId="0" xfId="0" applyFont="1" applyFill="1" applyAlignment="1">
      <alignment vertical="center"/>
    </xf>
    <xf numFmtId="3" fontId="23" fillId="25" borderId="0" xfId="0" applyNumberFormat="1" applyFont="1" applyFill="1" applyBorder="1" applyAlignment="1">
      <alignment vertical="center"/>
    </xf>
    <xf numFmtId="3" fontId="23" fillId="0" borderId="14" xfId="0" applyNumberFormat="1" applyFont="1" applyFill="1" applyBorder="1" applyAlignment="1">
      <alignment horizontal="center" vertical="center"/>
    </xf>
    <xf numFmtId="202" fontId="23" fillId="0" borderId="15" xfId="0" applyNumberFormat="1" applyFont="1" applyBorder="1" applyAlignment="1">
      <alignment horizontal="center" vertical="center"/>
    </xf>
    <xf numFmtId="4" fontId="23" fillId="0" borderId="14" xfId="0" applyNumberFormat="1" applyFont="1" applyBorder="1" applyAlignment="1">
      <alignment horizontal="center"/>
    </xf>
    <xf numFmtId="4" fontId="23" fillId="0" borderId="16" xfId="0" applyNumberFormat="1" applyFont="1" applyBorder="1" applyAlignment="1">
      <alignment horizontal="center"/>
    </xf>
    <xf numFmtId="0" fontId="3" fillId="0" borderId="0" xfId="0" applyFont="1" applyAlignment="1">
      <alignment/>
    </xf>
    <xf numFmtId="3" fontId="23" fillId="0" borderId="14" xfId="0" applyNumberFormat="1" applyFont="1" applyBorder="1" applyAlignment="1">
      <alignment horizontal="center"/>
    </xf>
    <xf numFmtId="3" fontId="23" fillId="0" borderId="16" xfId="0" applyNumberFormat="1" applyFont="1" applyBorder="1" applyAlignment="1">
      <alignment horizontal="center"/>
    </xf>
    <xf numFmtId="0" fontId="0" fillId="0" borderId="0" xfId="0" applyFont="1" applyBorder="1" applyAlignment="1">
      <alignment/>
    </xf>
    <xf numFmtId="0" fontId="24" fillId="0" borderId="17" xfId="0" applyFont="1" applyBorder="1" applyAlignment="1">
      <alignment horizontal="center" vertical="center"/>
    </xf>
    <xf numFmtId="3" fontId="23" fillId="0" borderId="16" xfId="0" applyNumberFormat="1" applyFont="1" applyFill="1" applyBorder="1" applyAlignment="1">
      <alignment horizontal="center" vertical="center"/>
    </xf>
    <xf numFmtId="0" fontId="24" fillId="0" borderId="17" xfId="0" applyFont="1" applyBorder="1" applyAlignment="1">
      <alignment horizontal="left" vertical="center"/>
    </xf>
    <xf numFmtId="3" fontId="23" fillId="0" borderId="18" xfId="0" applyNumberFormat="1" applyFont="1" applyFill="1" applyBorder="1" applyAlignment="1">
      <alignment horizontal="center" vertical="center"/>
    </xf>
    <xf numFmtId="202" fontId="23" fillId="0" borderId="0" xfId="0" applyNumberFormat="1" applyFont="1" applyBorder="1" applyAlignment="1">
      <alignment horizontal="center" vertical="center"/>
    </xf>
    <xf numFmtId="3" fontId="23" fillId="0" borderId="19" xfId="0" applyNumberFormat="1" applyFont="1" applyFill="1" applyBorder="1" applyAlignment="1">
      <alignment horizontal="center" vertical="center"/>
    </xf>
    <xf numFmtId="202" fontId="23" fillId="0" borderId="16" xfId="0" applyNumberFormat="1" applyFont="1" applyBorder="1" applyAlignment="1">
      <alignment horizontal="center" vertical="center"/>
    </xf>
    <xf numFmtId="202" fontId="23" fillId="0" borderId="20" xfId="0" applyNumberFormat="1" applyFont="1" applyBorder="1" applyAlignment="1">
      <alignment horizontal="center" vertical="center"/>
    </xf>
    <xf numFmtId="202" fontId="23" fillId="0" borderId="21" xfId="0" applyNumberFormat="1" applyFont="1" applyBorder="1" applyAlignment="1">
      <alignment horizontal="center" vertical="center"/>
    </xf>
    <xf numFmtId="0" fontId="23" fillId="0" borderId="13" xfId="0" applyFont="1" applyBorder="1" applyAlignment="1">
      <alignment horizontal="left" vertical="center"/>
    </xf>
    <xf numFmtId="0" fontId="23" fillId="0" borderId="20" xfId="0" applyFont="1" applyBorder="1" applyAlignment="1">
      <alignment horizontal="left" vertical="center"/>
    </xf>
    <xf numFmtId="0" fontId="23" fillId="0" borderId="22" xfId="0" applyFont="1" applyBorder="1" applyAlignment="1">
      <alignment horizontal="left" vertical="center"/>
    </xf>
    <xf numFmtId="0" fontId="23" fillId="0" borderId="21" xfId="0" applyFont="1" applyBorder="1" applyAlignment="1">
      <alignment horizontal="left" vertical="center"/>
    </xf>
    <xf numFmtId="0" fontId="23" fillId="0" borderId="18"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23" xfId="0" applyFont="1" applyBorder="1" applyAlignment="1">
      <alignment horizontal="left" vertical="center"/>
    </xf>
    <xf numFmtId="0" fontId="23" fillId="0" borderId="24"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25" xfId="0" applyFont="1" applyBorder="1" applyAlignment="1">
      <alignment horizontal="left" vertical="center"/>
    </xf>
    <xf numFmtId="0" fontId="23" fillId="0" borderId="0" xfId="0" applyFont="1" applyBorder="1" applyAlignment="1">
      <alignment horizontal="left"/>
    </xf>
    <xf numFmtId="0" fontId="23" fillId="0" borderId="16" xfId="0" applyFont="1" applyBorder="1" applyAlignment="1">
      <alignment horizontal="left"/>
    </xf>
    <xf numFmtId="0" fontId="23" fillId="0" borderId="14" xfId="0" applyFont="1" applyBorder="1" applyAlignment="1">
      <alignment horizontal="left"/>
    </xf>
    <xf numFmtId="3" fontId="23" fillId="0" borderId="14" xfId="0" applyNumberFormat="1" applyFont="1" applyBorder="1" applyAlignment="1">
      <alignment/>
    </xf>
    <xf numFmtId="3" fontId="23" fillId="0" borderId="16" xfId="0" applyNumberFormat="1" applyFont="1" applyBorder="1" applyAlignment="1">
      <alignment/>
    </xf>
    <xf numFmtId="3" fontId="26" fillId="0" borderId="0" xfId="0" applyNumberFormat="1" applyFont="1" applyBorder="1" applyAlignment="1">
      <alignment/>
    </xf>
    <xf numFmtId="0" fontId="30" fillId="24" borderId="0" xfId="0" applyFont="1" applyFill="1" applyAlignment="1">
      <alignment horizontal="centerContinuous" vertical="center"/>
    </xf>
    <xf numFmtId="0" fontId="30" fillId="24" borderId="0" xfId="0" applyFont="1" applyFill="1" applyAlignment="1">
      <alignment horizontal="center"/>
    </xf>
    <xf numFmtId="0" fontId="31" fillId="24" borderId="0" xfId="0" applyFont="1" applyFill="1" applyAlignment="1">
      <alignment/>
    </xf>
    <xf numFmtId="0" fontId="31" fillId="24" borderId="0" xfId="0" applyFont="1" applyFill="1" applyAlignment="1">
      <alignment horizontal="center" vertical="center"/>
    </xf>
    <xf numFmtId="0" fontId="31" fillId="24" borderId="0" xfId="0" applyFont="1" applyFill="1" applyAlignment="1">
      <alignment vertical="center"/>
    </xf>
    <xf numFmtId="0" fontId="32" fillId="24" borderId="0" xfId="46" applyFont="1" applyFill="1" applyAlignment="1" applyProtection="1">
      <alignment horizontal="center" vertical="center"/>
      <protection/>
    </xf>
    <xf numFmtId="0" fontId="33" fillId="24" borderId="0" xfId="0" applyFont="1" applyFill="1" applyAlignment="1">
      <alignment horizontal="center" vertical="center"/>
    </xf>
    <xf numFmtId="0" fontId="34" fillId="24" borderId="0" xfId="46" applyFont="1" applyFill="1" applyAlignment="1" applyProtection="1">
      <alignment horizontal="center" vertical="center"/>
      <protection/>
    </xf>
    <xf numFmtId="0" fontId="31" fillId="24" borderId="0" xfId="46" applyFont="1" applyFill="1" applyAlignment="1" applyProtection="1">
      <alignment vertical="center"/>
      <protection/>
    </xf>
    <xf numFmtId="0" fontId="30" fillId="24" borderId="0" xfId="0" applyFont="1" applyFill="1" applyAlignment="1">
      <alignment horizontal="center" vertical="center"/>
    </xf>
    <xf numFmtId="0" fontId="31" fillId="24" borderId="0" xfId="46" applyFont="1" applyFill="1" applyAlignment="1" applyProtection="1">
      <alignment vertical="center" wrapText="1"/>
      <protection/>
    </xf>
    <xf numFmtId="0" fontId="35" fillId="24" borderId="0" xfId="46" applyFont="1" applyFill="1" applyAlignment="1" applyProtection="1">
      <alignment/>
      <protection/>
    </xf>
    <xf numFmtId="0" fontId="33" fillId="24" borderId="0" xfId="0" applyFont="1" applyFill="1" applyAlignment="1">
      <alignment horizontal="center"/>
    </xf>
    <xf numFmtId="0" fontId="30" fillId="24" borderId="0" xfId="0" applyFont="1" applyFill="1" applyAlignment="1">
      <alignment/>
    </xf>
    <xf numFmtId="0" fontId="31" fillId="24" borderId="0" xfId="0" applyFont="1" applyFill="1" applyAlignment="1">
      <alignment/>
    </xf>
    <xf numFmtId="0" fontId="70" fillId="24" borderId="0" xfId="0" applyFont="1" applyFill="1" applyAlignment="1">
      <alignment/>
    </xf>
    <xf numFmtId="0" fontId="32" fillId="24" borderId="0" xfId="46" applyFont="1" applyFill="1" applyAlignment="1" applyProtection="1">
      <alignment/>
      <protection/>
    </xf>
    <xf numFmtId="0" fontId="70" fillId="24" borderId="0" xfId="0" applyFont="1" applyFill="1" applyBorder="1" applyAlignment="1">
      <alignment vertical="center"/>
    </xf>
    <xf numFmtId="0" fontId="30" fillId="24" borderId="0" xfId="0" applyFont="1" applyFill="1" applyAlignment="1">
      <alignment/>
    </xf>
    <xf numFmtId="0" fontId="30" fillId="0" borderId="0" xfId="0" applyFont="1" applyFill="1" applyBorder="1" applyAlignment="1">
      <alignment/>
    </xf>
    <xf numFmtId="0" fontId="30" fillId="0" borderId="0" xfId="0" applyFont="1" applyFill="1" applyBorder="1" applyAlignment="1">
      <alignment horizontal="center"/>
    </xf>
    <xf numFmtId="0" fontId="30" fillId="0" borderId="26" xfId="0" applyFont="1" applyFill="1" applyBorder="1" applyAlignment="1" quotePrefix="1">
      <alignment horizontal="center"/>
    </xf>
    <xf numFmtId="0" fontId="30" fillId="24" borderId="0" xfId="0" applyFont="1" applyFill="1" applyAlignment="1">
      <alignment vertical="center"/>
    </xf>
    <xf numFmtId="0" fontId="30" fillId="0" borderId="27" xfId="0" applyFont="1" applyFill="1" applyBorder="1" applyAlignment="1">
      <alignment/>
    </xf>
    <xf numFmtId="0" fontId="30" fillId="0" borderId="27" xfId="0" applyFont="1" applyFill="1" applyBorder="1" applyAlignment="1">
      <alignment horizontal="center"/>
    </xf>
    <xf numFmtId="0" fontId="30" fillId="0" borderId="28" xfId="0" applyFont="1" applyFill="1" applyBorder="1" applyAlignment="1" quotePrefix="1">
      <alignment horizontal="center"/>
    </xf>
    <xf numFmtId="0" fontId="30" fillId="0" borderId="28" xfId="0" applyFont="1" applyFill="1" applyBorder="1" applyAlignment="1">
      <alignment horizontal="center"/>
    </xf>
    <xf numFmtId="3" fontId="30" fillId="0" borderId="0" xfId="0" applyNumberFormat="1" applyFont="1" applyFill="1" applyBorder="1" applyAlignment="1">
      <alignment vertical="center" wrapText="1"/>
    </xf>
    <xf numFmtId="202" fontId="30" fillId="0" borderId="0" xfId="0" applyNumberFormat="1" applyFont="1" applyFill="1" applyBorder="1" applyAlignment="1">
      <alignment vertical="center" wrapText="1"/>
    </xf>
    <xf numFmtId="0" fontId="31" fillId="0" borderId="0" xfId="0" applyFont="1" applyFill="1" applyBorder="1" applyAlignment="1">
      <alignment vertical="center"/>
    </xf>
    <xf numFmtId="3" fontId="31" fillId="0" borderId="0" xfId="0" applyNumberFormat="1" applyFont="1" applyFill="1" applyBorder="1" applyAlignment="1">
      <alignment vertical="center"/>
    </xf>
    <xf numFmtId="0" fontId="31" fillId="0" borderId="0" xfId="0" applyFont="1" applyFill="1" applyAlignment="1">
      <alignment vertical="center"/>
    </xf>
    <xf numFmtId="9" fontId="31" fillId="0" borderId="0" xfId="0" applyNumberFormat="1" applyFont="1" applyFill="1" applyAlignment="1">
      <alignment vertical="center"/>
    </xf>
    <xf numFmtId="3" fontId="31" fillId="24" borderId="0" xfId="0" applyNumberFormat="1" applyFont="1" applyFill="1" applyBorder="1" applyAlignment="1">
      <alignment vertical="center"/>
    </xf>
    <xf numFmtId="0" fontId="30" fillId="0" borderId="0" xfId="0" applyFont="1" applyFill="1" applyBorder="1" applyAlignment="1">
      <alignment vertical="center"/>
    </xf>
    <xf numFmtId="3" fontId="30" fillId="0" borderId="0" xfId="0" applyNumberFormat="1" applyFont="1" applyFill="1" applyBorder="1" applyAlignment="1">
      <alignment vertical="center"/>
    </xf>
    <xf numFmtId="202" fontId="30" fillId="0" borderId="0" xfId="0" applyNumberFormat="1" applyFont="1" applyFill="1" applyBorder="1" applyAlignment="1">
      <alignment/>
    </xf>
    <xf numFmtId="3" fontId="31" fillId="0" borderId="0" xfId="0" applyNumberFormat="1" applyFont="1" applyFill="1" applyAlignment="1">
      <alignment/>
    </xf>
    <xf numFmtId="202" fontId="31" fillId="0" borderId="0" xfId="0" applyNumberFormat="1" applyFont="1" applyFill="1" applyBorder="1" applyAlignment="1">
      <alignment/>
    </xf>
    <xf numFmtId="9" fontId="31" fillId="0" borderId="0" xfId="62" applyFont="1" applyFill="1" applyAlignment="1">
      <alignment vertical="center"/>
    </xf>
    <xf numFmtId="3" fontId="31" fillId="0" borderId="0" xfId="0" applyNumberFormat="1" applyFont="1" applyFill="1" applyAlignment="1">
      <alignment vertical="center"/>
    </xf>
    <xf numFmtId="0" fontId="31" fillId="0" borderId="0" xfId="0" applyFont="1" applyFill="1" applyBorder="1" applyAlignment="1">
      <alignment vertical="center" wrapText="1"/>
    </xf>
    <xf numFmtId="0" fontId="31" fillId="0" borderId="27" xfId="0" applyFont="1" applyFill="1" applyBorder="1" applyAlignment="1">
      <alignment vertical="center"/>
    </xf>
    <xf numFmtId="3" fontId="31" fillId="0" borderId="27" xfId="0" applyNumberFormat="1" applyFont="1" applyFill="1" applyBorder="1" applyAlignment="1">
      <alignment vertical="center"/>
    </xf>
    <xf numFmtId="0" fontId="31" fillId="24" borderId="0" xfId="0" applyFont="1" applyFill="1" applyBorder="1" applyAlignment="1">
      <alignment vertical="center"/>
    </xf>
    <xf numFmtId="0" fontId="71" fillId="24" borderId="0" xfId="0" applyFont="1" applyFill="1" applyAlignment="1">
      <alignment vertical="center"/>
    </xf>
    <xf numFmtId="0" fontId="31" fillId="24" borderId="0" xfId="0" applyFont="1" applyFill="1" applyBorder="1" applyAlignment="1">
      <alignment horizontal="center"/>
    </xf>
    <xf numFmtId="0" fontId="30" fillId="0" borderId="17" xfId="0" applyFont="1" applyFill="1" applyBorder="1" applyAlignment="1">
      <alignment horizontal="center" vertical="center"/>
    </xf>
    <xf numFmtId="0" fontId="30" fillId="0" borderId="17" xfId="0" applyFont="1" applyFill="1" applyBorder="1" applyAlignment="1" quotePrefix="1">
      <alignment horizontal="center" vertical="center" wrapText="1"/>
    </xf>
    <xf numFmtId="0" fontId="30" fillId="0" borderId="17" xfId="0" applyFont="1" applyFill="1" applyBorder="1" applyAlignment="1">
      <alignment horizontal="center" vertical="center" wrapText="1"/>
    </xf>
    <xf numFmtId="0" fontId="31" fillId="0" borderId="0" xfId="0" applyFont="1" applyFill="1" applyBorder="1" applyAlignment="1">
      <alignment horizontal="center"/>
    </xf>
    <xf numFmtId="4" fontId="31"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4" fontId="31" fillId="0" borderId="0" xfId="0" applyNumberFormat="1" applyFont="1" applyFill="1" applyBorder="1" applyAlignment="1">
      <alignment horizontal="center" vertical="center" wrapText="1"/>
    </xf>
    <xf numFmtId="4" fontId="31" fillId="0" borderId="0" xfId="0" applyNumberFormat="1" applyFont="1" applyFill="1" applyAlignment="1">
      <alignment horizontal="center"/>
    </xf>
    <xf numFmtId="4" fontId="31" fillId="0" borderId="0" xfId="62" applyNumberFormat="1" applyFont="1" applyFill="1" applyBorder="1" applyAlignment="1">
      <alignment horizontal="center"/>
    </xf>
    <xf numFmtId="0" fontId="31" fillId="0" borderId="0" xfId="0" applyFont="1" applyFill="1" applyBorder="1" applyAlignment="1">
      <alignment horizontal="center" vertical="center"/>
    </xf>
    <xf numFmtId="4" fontId="31" fillId="0" borderId="0" xfId="0" applyNumberFormat="1" applyFont="1" applyFill="1" applyBorder="1" applyAlignment="1">
      <alignment horizontal="center" vertical="center"/>
    </xf>
    <xf numFmtId="4" fontId="31" fillId="0" borderId="0" xfId="62" applyNumberFormat="1" applyFont="1" applyFill="1" applyBorder="1" applyAlignment="1">
      <alignment horizontal="center" vertical="center"/>
    </xf>
    <xf numFmtId="0" fontId="31" fillId="0" borderId="17" xfId="0" applyFont="1" applyFill="1" applyBorder="1" applyAlignment="1">
      <alignment horizontal="center" vertical="center"/>
    </xf>
    <xf numFmtId="202" fontId="31" fillId="0" borderId="17" xfId="0" applyNumberFormat="1" applyFont="1" applyFill="1" applyBorder="1" applyAlignment="1">
      <alignment horizontal="center" vertical="center"/>
    </xf>
    <xf numFmtId="202" fontId="31" fillId="0" borderId="17" xfId="62" applyNumberFormat="1" applyFont="1" applyFill="1" applyBorder="1" applyAlignment="1">
      <alignment horizontal="center" vertical="center"/>
    </xf>
    <xf numFmtId="0" fontId="31" fillId="0" borderId="0" xfId="0" applyFont="1" applyFill="1" applyBorder="1" applyAlignment="1" applyProtection="1">
      <alignment horizontal="left" vertical="center" wrapText="1"/>
      <protection/>
    </xf>
    <xf numFmtId="0" fontId="31" fillId="0" borderId="0" xfId="0" applyFont="1" applyBorder="1" applyAlignment="1">
      <alignment/>
    </xf>
    <xf numFmtId="0" fontId="31" fillId="24" borderId="0" xfId="0" applyFont="1" applyFill="1" applyAlignment="1">
      <alignment vertical="top"/>
    </xf>
    <xf numFmtId="0" fontId="31" fillId="24" borderId="13" xfId="0" applyFont="1" applyFill="1" applyBorder="1" applyAlignment="1">
      <alignment/>
    </xf>
    <xf numFmtId="0" fontId="31" fillId="24" borderId="0" xfId="0" applyFont="1" applyFill="1" applyBorder="1" applyAlignment="1">
      <alignment/>
    </xf>
    <xf numFmtId="0" fontId="31" fillId="24" borderId="29" xfId="0" applyFont="1" applyFill="1" applyBorder="1" applyAlignment="1">
      <alignment/>
    </xf>
    <xf numFmtId="0" fontId="31" fillId="27" borderId="14" xfId="0" applyFont="1" applyFill="1" applyBorder="1" applyAlignment="1">
      <alignment horizontal="center" wrapText="1"/>
    </xf>
    <xf numFmtId="4" fontId="31" fillId="27" borderId="14" xfId="0" applyNumberFormat="1" applyFont="1" applyFill="1" applyBorder="1" applyAlignment="1">
      <alignment horizontal="center" vertical="center" wrapText="1"/>
    </xf>
    <xf numFmtId="0" fontId="31" fillId="27" borderId="0" xfId="0" applyFont="1" applyFill="1" applyBorder="1" applyAlignment="1">
      <alignment horizontal="center" wrapText="1"/>
    </xf>
    <xf numFmtId="4" fontId="31" fillId="27" borderId="0" xfId="0" applyNumberFormat="1" applyFont="1" applyFill="1" applyBorder="1" applyAlignment="1">
      <alignment horizontal="center" vertical="center" wrapText="1"/>
    </xf>
    <xf numFmtId="0" fontId="31" fillId="0" borderId="0" xfId="0" applyFont="1" applyBorder="1" applyAlignment="1">
      <alignment horizontal="center" wrapText="1"/>
    </xf>
    <xf numFmtId="4" fontId="31" fillId="0" borderId="0" xfId="0" applyNumberFormat="1" applyFont="1" applyBorder="1" applyAlignment="1">
      <alignment horizontal="center" vertical="center" wrapText="1"/>
    </xf>
    <xf numFmtId="0" fontId="31" fillId="27" borderId="16" xfId="0" applyFont="1" applyFill="1" applyBorder="1" applyAlignment="1">
      <alignment horizontal="center" wrapText="1"/>
    </xf>
    <xf numFmtId="4" fontId="31" fillId="27" borderId="16" xfId="0" applyNumberFormat="1" applyFont="1" applyFill="1" applyBorder="1" applyAlignment="1">
      <alignment horizontal="center" vertical="center" wrapText="1"/>
    </xf>
    <xf numFmtId="0" fontId="31" fillId="27" borderId="17" xfId="0" applyFont="1" applyFill="1" applyBorder="1" applyAlignment="1">
      <alignment horizontal="center" wrapText="1"/>
    </xf>
    <xf numFmtId="4" fontId="31" fillId="27" borderId="17" xfId="0" applyNumberFormat="1" applyFont="1" applyFill="1" applyBorder="1" applyAlignment="1">
      <alignment horizontal="center" vertical="center" wrapText="1"/>
    </xf>
    <xf numFmtId="0" fontId="31" fillId="24" borderId="0" xfId="0" applyFont="1" applyFill="1" applyBorder="1" applyAlignment="1">
      <alignment horizontal="justify" wrapText="1"/>
    </xf>
    <xf numFmtId="0" fontId="31" fillId="24" borderId="0" xfId="0" applyFont="1" applyFill="1" applyBorder="1" applyAlignment="1">
      <alignment horizontal="center" vertical="center" wrapText="1"/>
    </xf>
    <xf numFmtId="0" fontId="23" fillId="0" borderId="17" xfId="0" applyFont="1" applyBorder="1" applyAlignment="1">
      <alignment horizontal="center" vertical="center"/>
    </xf>
    <xf numFmtId="0" fontId="31" fillId="0" borderId="0" xfId="0" applyFont="1" applyAlignment="1">
      <alignment/>
    </xf>
    <xf numFmtId="17" fontId="31" fillId="0" borderId="0" xfId="0" applyNumberFormat="1" applyFont="1" applyBorder="1" applyAlignment="1" quotePrefix="1">
      <alignment horizontal="center"/>
    </xf>
    <xf numFmtId="0" fontId="31" fillId="0" borderId="0" xfId="0" applyFont="1" applyBorder="1" applyAlignment="1">
      <alignment horizontal="center"/>
    </xf>
    <xf numFmtId="0" fontId="30" fillId="0" borderId="17" xfId="0" applyFont="1" applyBorder="1" applyAlignment="1">
      <alignment horizontal="center" vertical="center"/>
    </xf>
    <xf numFmtId="0" fontId="31" fillId="0" borderId="14" xfId="0" applyFont="1" applyBorder="1" applyAlignment="1">
      <alignment horizontal="left" vertical="center"/>
    </xf>
    <xf numFmtId="0" fontId="31" fillId="0" borderId="14" xfId="0" applyFont="1" applyBorder="1" applyAlignment="1">
      <alignment horizontal="center" vertical="center"/>
    </xf>
    <xf numFmtId="4" fontId="31" fillId="0" borderId="14" xfId="0" applyNumberFormat="1" applyFont="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4" fontId="31" fillId="0" borderId="0" xfId="0" applyNumberFormat="1" applyFont="1" applyBorder="1" applyAlignment="1">
      <alignment horizontal="center" vertical="center"/>
    </xf>
    <xf numFmtId="0" fontId="31" fillId="0" borderId="16" xfId="0" applyFont="1" applyBorder="1" applyAlignment="1">
      <alignment horizontal="left" vertical="center"/>
    </xf>
    <xf numFmtId="0" fontId="31" fillId="0" borderId="16" xfId="0" applyFont="1" applyBorder="1" applyAlignment="1">
      <alignment horizontal="center" vertical="center"/>
    </xf>
    <xf numFmtId="4" fontId="31" fillId="0" borderId="16" xfId="0" applyNumberFormat="1" applyFont="1" applyBorder="1" applyAlignment="1">
      <alignment horizontal="center" vertical="center"/>
    </xf>
    <xf numFmtId="0" fontId="31" fillId="0" borderId="0" xfId="0" applyFont="1" applyFill="1" applyBorder="1" applyAlignment="1" quotePrefix="1">
      <alignment horizontal="center" vertical="center" wrapText="1"/>
    </xf>
    <xf numFmtId="0" fontId="70" fillId="0" borderId="0" xfId="0" applyFont="1" applyFill="1" applyAlignment="1">
      <alignment/>
    </xf>
    <xf numFmtId="0" fontId="30" fillId="0" borderId="17" xfId="0" applyFont="1" applyFill="1" applyBorder="1" applyAlignment="1">
      <alignment horizontal="left" vertical="center"/>
    </xf>
    <xf numFmtId="3" fontId="30" fillId="0" borderId="17" xfId="0" applyNumberFormat="1" applyFont="1" applyFill="1" applyBorder="1" applyAlignment="1">
      <alignment horizontal="center" vertical="center"/>
    </xf>
    <xf numFmtId="0" fontId="31" fillId="0" borderId="14" xfId="0" applyFont="1" applyFill="1" applyBorder="1" applyAlignment="1">
      <alignment horizontal="left" vertical="center"/>
    </xf>
    <xf numFmtId="3" fontId="31" fillId="0" borderId="14" xfId="0" applyNumberFormat="1" applyFont="1" applyFill="1" applyBorder="1" applyAlignment="1">
      <alignment horizontal="center" vertical="center"/>
    </xf>
    <xf numFmtId="4" fontId="31" fillId="0" borderId="14" xfId="0" applyNumberFormat="1" applyFont="1" applyFill="1" applyBorder="1" applyAlignment="1">
      <alignment horizontal="center" vertical="center"/>
    </xf>
    <xf numFmtId="0" fontId="31" fillId="0" borderId="0" xfId="0" applyFont="1" applyFill="1" applyBorder="1" applyAlignment="1">
      <alignment horizontal="left" vertical="center"/>
    </xf>
    <xf numFmtId="3" fontId="31" fillId="0" borderId="0" xfId="0" applyNumberFormat="1" applyFont="1" applyFill="1" applyBorder="1" applyAlignment="1">
      <alignment horizontal="center" vertical="center"/>
    </xf>
    <xf numFmtId="0" fontId="31" fillId="0" borderId="16" xfId="0" applyFont="1" applyFill="1" applyBorder="1" applyAlignment="1">
      <alignment horizontal="left" vertical="center"/>
    </xf>
    <xf numFmtId="3" fontId="31" fillId="0" borderId="16" xfId="0" applyNumberFormat="1" applyFont="1" applyFill="1" applyBorder="1" applyAlignment="1">
      <alignment horizontal="center" vertical="center"/>
    </xf>
    <xf numFmtId="4" fontId="31" fillId="0" borderId="16" xfId="0" applyNumberFormat="1"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4" xfId="0" applyFont="1" applyFill="1" applyBorder="1" applyAlignment="1">
      <alignment horizontal="left"/>
    </xf>
    <xf numFmtId="3" fontId="31" fillId="0" borderId="14" xfId="0" applyNumberFormat="1" applyFont="1" applyFill="1" applyBorder="1" applyAlignment="1">
      <alignment horizontal="center"/>
    </xf>
    <xf numFmtId="4" fontId="31" fillId="0" borderId="14" xfId="0" applyNumberFormat="1" applyFont="1" applyFill="1" applyBorder="1" applyAlignment="1">
      <alignment horizontal="center"/>
    </xf>
    <xf numFmtId="0" fontId="31" fillId="0" borderId="0" xfId="0" applyFont="1" applyFill="1" applyBorder="1" applyAlignment="1">
      <alignment horizontal="left"/>
    </xf>
    <xf numFmtId="3" fontId="31" fillId="0" borderId="0" xfId="0" applyNumberFormat="1" applyFont="1" applyFill="1" applyBorder="1" applyAlignment="1">
      <alignment horizontal="center"/>
    </xf>
    <xf numFmtId="0" fontId="31" fillId="0" borderId="16" xfId="0" applyFont="1" applyFill="1" applyBorder="1" applyAlignment="1">
      <alignment horizontal="left"/>
    </xf>
    <xf numFmtId="3" fontId="31" fillId="0" borderId="16" xfId="0" applyNumberFormat="1" applyFont="1" applyFill="1" applyBorder="1" applyAlignment="1">
      <alignment horizontal="center"/>
    </xf>
    <xf numFmtId="4" fontId="31" fillId="0" borderId="16" xfId="0" applyNumberFormat="1" applyFont="1" applyFill="1" applyBorder="1" applyAlignment="1">
      <alignment horizontal="center"/>
    </xf>
    <xf numFmtId="0" fontId="31" fillId="0" borderId="0" xfId="0" applyFont="1" applyFill="1" applyAlignment="1">
      <alignment/>
    </xf>
    <xf numFmtId="0" fontId="31" fillId="24" borderId="0" xfId="0" applyFont="1" applyFill="1" applyBorder="1" applyAlignment="1" quotePrefix="1">
      <alignment horizontal="center" vertical="center" wrapText="1"/>
    </xf>
    <xf numFmtId="0" fontId="31" fillId="24" borderId="0" xfId="0" applyFont="1" applyFill="1" applyBorder="1" applyAlignment="1">
      <alignment vertical="center" wrapText="1"/>
    </xf>
    <xf numFmtId="0" fontId="31" fillId="0" borderId="0" xfId="0" applyFont="1" applyAlignment="1">
      <alignment/>
    </xf>
    <xf numFmtId="0" fontId="30" fillId="0" borderId="17" xfId="0" applyFont="1" applyBorder="1" applyAlignment="1">
      <alignment horizontal="left" vertical="center"/>
    </xf>
    <xf numFmtId="0" fontId="31" fillId="0" borderId="14" xfId="0" applyFont="1" applyFill="1" applyBorder="1" applyAlignment="1">
      <alignment/>
    </xf>
    <xf numFmtId="0" fontId="31" fillId="0" borderId="14" xfId="0" applyFont="1" applyFill="1" applyBorder="1" applyAlignment="1">
      <alignment horizontal="center"/>
    </xf>
    <xf numFmtId="0" fontId="31" fillId="0" borderId="0" xfId="0" applyFont="1" applyFill="1" applyBorder="1" applyAlignment="1">
      <alignment/>
    </xf>
    <xf numFmtId="0" fontId="31" fillId="0" borderId="16" xfId="0" applyFont="1" applyFill="1" applyBorder="1" applyAlignment="1">
      <alignment/>
    </xf>
    <xf numFmtId="0" fontId="31" fillId="0" borderId="16" xfId="0" applyFont="1" applyFill="1" applyBorder="1" applyAlignment="1">
      <alignment horizontal="center"/>
    </xf>
    <xf numFmtId="4" fontId="31" fillId="0" borderId="14" xfId="0" applyNumberFormat="1" applyFont="1" applyBorder="1" applyAlignment="1">
      <alignment horizontal="center"/>
    </xf>
    <xf numFmtId="4" fontId="31" fillId="0" borderId="0" xfId="0" applyNumberFormat="1" applyFont="1" applyBorder="1" applyAlignment="1">
      <alignment horizontal="center"/>
    </xf>
    <xf numFmtId="4" fontId="31" fillId="0" borderId="16" xfId="0" applyNumberFormat="1" applyFont="1" applyBorder="1" applyAlignment="1">
      <alignment horizontal="center"/>
    </xf>
    <xf numFmtId="0" fontId="31" fillId="0" borderId="16" xfId="0" applyFont="1" applyBorder="1" applyAlignment="1">
      <alignment/>
    </xf>
    <xf numFmtId="0" fontId="31" fillId="0" borderId="16" xfId="0" applyFont="1" applyBorder="1" applyAlignment="1">
      <alignment horizontal="center"/>
    </xf>
    <xf numFmtId="0" fontId="31" fillId="0" borderId="0" xfId="0" applyFont="1" applyBorder="1" applyAlignment="1">
      <alignment/>
    </xf>
    <xf numFmtId="3" fontId="23" fillId="0" borderId="17" xfId="0" applyNumberFormat="1" applyFont="1" applyBorder="1" applyAlignment="1">
      <alignment horizontal="center" vertical="center" wrapText="1"/>
    </xf>
    <xf numFmtId="3" fontId="31" fillId="0" borderId="14" xfId="0" applyNumberFormat="1" applyFont="1" applyBorder="1" applyAlignment="1">
      <alignment horizontal="center" vertical="center"/>
    </xf>
    <xf numFmtId="3" fontId="31" fillId="0" borderId="0" xfId="0" applyNumberFormat="1" applyFont="1" applyBorder="1" applyAlignment="1">
      <alignment horizontal="center" vertical="center"/>
    </xf>
    <xf numFmtId="3" fontId="31" fillId="0" borderId="16" xfId="0" applyNumberFormat="1" applyFont="1" applyBorder="1" applyAlignment="1">
      <alignment horizontal="center" vertical="center"/>
    </xf>
    <xf numFmtId="0" fontId="26" fillId="0" borderId="0" xfId="56" applyFont="1" applyBorder="1" applyAlignment="1">
      <alignment horizontal="justify" vertical="center" wrapText="1"/>
      <protection/>
    </xf>
    <xf numFmtId="0" fontId="72" fillId="0" borderId="0" xfId="56" applyFont="1" applyAlignment="1">
      <alignment horizontal="left"/>
      <protection/>
    </xf>
    <xf numFmtId="0" fontId="73" fillId="0" borderId="0" xfId="56" applyFont="1" applyAlignment="1">
      <alignment horizontal="left"/>
      <protection/>
    </xf>
    <xf numFmtId="0" fontId="61" fillId="0" borderId="0" xfId="56" applyFont="1" applyAlignment="1">
      <alignment horizontal="center"/>
      <protection/>
    </xf>
    <xf numFmtId="0" fontId="31" fillId="24" borderId="0" xfId="0" applyFont="1" applyFill="1" applyBorder="1" applyAlignment="1">
      <alignment horizontal="justify" vertical="center" wrapText="1"/>
    </xf>
    <xf numFmtId="0" fontId="31" fillId="0" borderId="0" xfId="0" applyFont="1" applyFill="1" applyAlignment="1">
      <alignment horizontal="justify" vertical="top"/>
    </xf>
    <xf numFmtId="0" fontId="31" fillId="24"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0" xfId="0" applyFont="1" applyFill="1" applyBorder="1" applyAlignment="1">
      <alignment horizontal="center"/>
    </xf>
    <xf numFmtId="0" fontId="30" fillId="0" borderId="26" xfId="0" applyFont="1" applyFill="1" applyBorder="1" applyAlignment="1">
      <alignment horizontal="center"/>
    </xf>
    <xf numFmtId="0" fontId="31" fillId="0" borderId="0" xfId="0" applyFont="1" applyFill="1" applyAlignment="1">
      <alignment horizontal="justify"/>
    </xf>
    <xf numFmtId="0" fontId="31" fillId="0" borderId="0" xfId="55" applyFont="1" applyFill="1" applyAlignment="1">
      <alignment horizontal="justify" vertical="top"/>
      <protection/>
    </xf>
    <xf numFmtId="0" fontId="31" fillId="0" borderId="0" xfId="0" applyNumberFormat="1" applyFont="1" applyFill="1" applyAlignment="1">
      <alignment horizontal="justify" vertical="top" wrapText="1"/>
    </xf>
    <xf numFmtId="0" fontId="31" fillId="0" borderId="0" xfId="0" applyFont="1" applyFill="1" applyBorder="1" applyAlignment="1" applyProtection="1">
      <alignment horizontal="left" vertical="center" wrapText="1"/>
      <protection/>
    </xf>
    <xf numFmtId="0" fontId="31" fillId="24" borderId="0" xfId="0" applyFont="1" applyFill="1" applyBorder="1" applyAlignment="1">
      <alignment horizontal="center"/>
    </xf>
    <xf numFmtId="0" fontId="30" fillId="24" borderId="0" xfId="0" applyFont="1" applyFill="1" applyAlignment="1">
      <alignment horizontal="center" vertical="center" wrapText="1"/>
    </xf>
    <xf numFmtId="0" fontId="31" fillId="24" borderId="0" xfId="0" applyFont="1" applyFill="1" applyAlignment="1">
      <alignment horizontal="center" vertical="center" wrapText="1"/>
    </xf>
    <xf numFmtId="0" fontId="31" fillId="0" borderId="0" xfId="0" applyFont="1" applyAlignment="1">
      <alignment horizontal="justify" wrapText="1"/>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1" fillId="0" borderId="13" xfId="0" applyFont="1" applyFill="1" applyBorder="1" applyAlignment="1">
      <alignment horizontal="center"/>
    </xf>
    <xf numFmtId="0" fontId="31" fillId="0" borderId="0" xfId="0" applyFont="1" applyFill="1" applyBorder="1" applyAlignment="1">
      <alignment horizontal="center"/>
    </xf>
    <xf numFmtId="0" fontId="31" fillId="0" borderId="29" xfId="0" applyFont="1" applyFill="1" applyBorder="1" applyAlignment="1">
      <alignment horizontal="center"/>
    </xf>
    <xf numFmtId="0" fontId="1" fillId="24" borderId="14" xfId="0" applyFont="1" applyFill="1" applyBorder="1" applyAlignment="1" applyProtection="1">
      <alignment horizontal="justify" vertical="center" wrapText="1"/>
      <protection/>
    </xf>
    <xf numFmtId="0" fontId="31" fillId="24" borderId="0" xfId="0" applyFont="1" applyFill="1" applyBorder="1" applyAlignment="1">
      <alignment horizontal="justify" wrapText="1"/>
    </xf>
    <xf numFmtId="0" fontId="31" fillId="24" borderId="0" xfId="0" applyFont="1" applyFill="1" applyAlignment="1">
      <alignment horizontal="justify" vertical="top"/>
    </xf>
    <xf numFmtId="4" fontId="31" fillId="24" borderId="0" xfId="0" applyNumberFormat="1" applyFont="1" applyFill="1" applyAlignment="1">
      <alignment horizontal="justify" vertical="top"/>
    </xf>
    <xf numFmtId="0" fontId="70" fillId="24" borderId="0" xfId="0" applyFont="1" applyFill="1" applyAlignment="1">
      <alignment horizontal="justify" vertical="top" wrapText="1"/>
    </xf>
    <xf numFmtId="2" fontId="31" fillId="24" borderId="0" xfId="0" applyNumberFormat="1" applyFont="1" applyFill="1" applyAlignment="1">
      <alignment horizontal="justify" vertical="top"/>
    </xf>
    <xf numFmtId="0" fontId="31" fillId="24" borderId="0" xfId="0" applyFont="1" applyFill="1" applyAlignment="1">
      <alignment horizontal="justify" vertical="top" wrapText="1"/>
    </xf>
    <xf numFmtId="0" fontId="31" fillId="0" borderId="17" xfId="0" applyFont="1" applyBorder="1" applyAlignment="1">
      <alignment horizontal="center" vertical="center"/>
    </xf>
    <xf numFmtId="0" fontId="23"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17" fontId="31" fillId="0" borderId="0" xfId="0" applyNumberFormat="1" applyFont="1" applyFill="1" applyBorder="1" applyAlignment="1" quotePrefix="1">
      <alignment horizontal="center"/>
    </xf>
    <xf numFmtId="0" fontId="31" fillId="0" borderId="0" xfId="0" applyFont="1" applyFill="1" applyBorder="1" applyAlignment="1">
      <alignment horizontal="left"/>
    </xf>
    <xf numFmtId="0" fontId="31" fillId="0" borderId="1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0" xfId="0" applyFont="1" applyFill="1" applyAlignment="1">
      <alignment horizontal="center"/>
    </xf>
    <xf numFmtId="0" fontId="30" fillId="0" borderId="0" xfId="0" applyFont="1" applyBorder="1" applyAlignment="1">
      <alignment horizontal="center"/>
    </xf>
    <xf numFmtId="0" fontId="31" fillId="0" borderId="0" xfId="0" applyFont="1" applyFill="1" applyAlignment="1">
      <alignment horizontal="center" vertical="center" wrapText="1"/>
    </xf>
    <xf numFmtId="0" fontId="31" fillId="0" borderId="0" xfId="0" applyFont="1" applyFill="1" applyBorder="1" applyAlignment="1" quotePrefix="1">
      <alignment horizontal="center" vertical="center" wrapText="1"/>
    </xf>
    <xf numFmtId="0" fontId="31" fillId="0" borderId="0" xfId="0" applyFont="1" applyBorder="1" applyAlignment="1">
      <alignment horizontal="left"/>
    </xf>
    <xf numFmtId="0" fontId="31" fillId="0" borderId="13" xfId="0" applyFont="1" applyBorder="1" applyAlignment="1">
      <alignment horizontal="center"/>
    </xf>
    <xf numFmtId="0" fontId="31" fillId="0" borderId="0" xfId="0" applyFont="1" applyBorder="1" applyAlignment="1">
      <alignment horizontal="center"/>
    </xf>
    <xf numFmtId="0" fontId="31" fillId="0" borderId="29" xfId="0" applyFont="1" applyBorder="1" applyAlignment="1">
      <alignment horizontal="center"/>
    </xf>
    <xf numFmtId="0" fontId="31" fillId="24" borderId="0" xfId="0" applyFont="1" applyFill="1" applyBorder="1" applyAlignment="1" quotePrefix="1">
      <alignment horizontal="center" vertical="center" wrapText="1"/>
    </xf>
    <xf numFmtId="0" fontId="23" fillId="0" borderId="0" xfId="0" applyFont="1" applyFill="1" applyAlignment="1">
      <alignment horizontal="center"/>
    </xf>
    <xf numFmtId="0" fontId="24" fillId="0" borderId="0" xfId="0" applyFont="1" applyAlignment="1">
      <alignment horizontal="center"/>
    </xf>
    <xf numFmtId="0" fontId="23" fillId="0" borderId="0" xfId="0" applyFont="1" applyFill="1" applyBorder="1" applyAlignment="1">
      <alignment horizontal="center" vertical="center" wrapText="1"/>
    </xf>
    <xf numFmtId="17" fontId="23" fillId="0" borderId="0" xfId="0" applyNumberFormat="1" applyFont="1" applyAlignment="1">
      <alignment horizontal="center"/>
    </xf>
    <xf numFmtId="17" fontId="23" fillId="0" borderId="0" xfId="0" applyNumberFormat="1" applyFont="1" applyAlignment="1" quotePrefix="1">
      <alignment horizontal="center"/>
    </xf>
    <xf numFmtId="4" fontId="23" fillId="0" borderId="10" xfId="0" applyNumberFormat="1" applyFont="1" applyBorder="1" applyAlignment="1">
      <alignment horizontal="center" vertical="center"/>
    </xf>
    <xf numFmtId="4" fontId="23" fillId="0" borderId="34" xfId="0" applyNumberFormat="1" applyFont="1" applyBorder="1" applyAlignment="1">
      <alignment horizontal="center" vertical="center"/>
    </xf>
    <xf numFmtId="0" fontId="23" fillId="0" borderId="24" xfId="0" applyFont="1" applyFill="1" applyBorder="1" applyAlignment="1">
      <alignment horizontal="left" vertical="center"/>
    </xf>
    <xf numFmtId="0" fontId="23" fillId="0" borderId="35" xfId="0" applyFont="1" applyFill="1" applyBorder="1" applyAlignment="1">
      <alignment horizontal="left" vertical="center"/>
    </xf>
    <xf numFmtId="3" fontId="23" fillId="0" borderId="14" xfId="0" applyNumberFormat="1" applyFont="1" applyFill="1" applyBorder="1" applyAlignment="1">
      <alignment horizontal="center" vertical="center"/>
    </xf>
    <xf numFmtId="3" fontId="23" fillId="0" borderId="36" xfId="0" applyNumberFormat="1" applyFont="1" applyFill="1" applyBorder="1" applyAlignment="1">
      <alignment horizontal="center" vertical="center"/>
    </xf>
    <xf numFmtId="202" fontId="23" fillId="0" borderId="15" xfId="0" applyNumberFormat="1" applyFont="1" applyBorder="1" applyAlignment="1">
      <alignment horizontal="center" vertical="center"/>
    </xf>
    <xf numFmtId="202" fontId="23" fillId="0" borderId="37" xfId="0" applyNumberFormat="1" applyFont="1" applyBorder="1" applyAlignment="1">
      <alignment horizontal="center" vertical="center"/>
    </xf>
    <xf numFmtId="0" fontId="26" fillId="0" borderId="0" xfId="0" applyFont="1" applyBorder="1" applyAlignment="1">
      <alignment horizontal="left"/>
    </xf>
    <xf numFmtId="0" fontId="23" fillId="0" borderId="23" xfId="0" applyFont="1" applyBorder="1" applyAlignment="1">
      <alignment horizontal="center"/>
    </xf>
    <xf numFmtId="0" fontId="23" fillId="0" borderId="14" xfId="0" applyFont="1" applyBorder="1" applyAlignment="1">
      <alignment horizontal="center"/>
    </xf>
    <xf numFmtId="0" fontId="23" fillId="0" borderId="33" xfId="0" applyFont="1" applyBorder="1" applyAlignment="1">
      <alignment horizontal="center"/>
    </xf>
    <xf numFmtId="0" fontId="23" fillId="0" borderId="38"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0" fontId="23" fillId="0" borderId="14" xfId="0" applyFont="1" applyBorder="1" applyAlignment="1">
      <alignment horizontal="left" vertical="center"/>
    </xf>
    <xf numFmtId="0" fontId="23" fillId="0" borderId="16" xfId="0" applyFont="1" applyBorder="1" applyAlignment="1">
      <alignment horizontal="left" vertical="center"/>
    </xf>
    <xf numFmtId="3" fontId="23" fillId="0" borderId="14" xfId="0" applyNumberFormat="1" applyFont="1" applyBorder="1" applyAlignment="1">
      <alignment horizontal="center" vertical="center"/>
    </xf>
    <xf numFmtId="3" fontId="23" fillId="0" borderId="16" xfId="0" applyNumberFormat="1" applyFont="1" applyBorder="1" applyAlignment="1">
      <alignment horizontal="center" vertical="center"/>
    </xf>
    <xf numFmtId="0" fontId="23" fillId="24" borderId="0" xfId="0" applyFont="1" applyFill="1" applyAlignment="1">
      <alignment horizontal="center"/>
    </xf>
    <xf numFmtId="0" fontId="24" fillId="0" borderId="0" xfId="0" applyFont="1" applyFill="1" applyBorder="1" applyAlignment="1">
      <alignment horizontal="center" vertical="center"/>
    </xf>
    <xf numFmtId="0" fontId="23" fillId="24" borderId="0" xfId="0" applyFont="1" applyFill="1" applyAlignment="1">
      <alignment horizontal="center" vertical="center" wrapText="1"/>
    </xf>
    <xf numFmtId="0" fontId="23" fillId="0" borderId="0" xfId="0" applyFont="1" applyBorder="1" applyAlignment="1" quotePrefix="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rmal 6" xfId="59"/>
    <cellStyle name="Normal_indice"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Figura 1
</a:t>
            </a:r>
            <a:r>
              <a:rPr lang="en-US" cap="none" sz="1100" b="1" i="0" u="none" baseline="0">
                <a:solidFill>
                  <a:srgbClr val="000000"/>
                </a:solidFill>
                <a:latin typeface="Arial"/>
                <a:ea typeface="Arial"/>
                <a:cs typeface="Arial"/>
              </a:rPr>
              <a:t>Evolución de precios mensuales de fosfato diamónico (DAP)
</a:t>
            </a:r>
            <a:r>
              <a:rPr lang="en-US" cap="none" sz="1100" b="1" i="0" u="none" baseline="0">
                <a:solidFill>
                  <a:srgbClr val="000000"/>
                </a:solidFill>
                <a:latin typeface="Arial"/>
                <a:ea typeface="Arial"/>
                <a:cs typeface="Arial"/>
              </a:rPr>
              <a:t>(US$/ton)
</a:t>
            </a:r>
            <a:r>
              <a:rPr lang="en-US" cap="none" sz="1100" b="1" i="0" u="none" baseline="0">
                <a:solidFill>
                  <a:srgbClr val="000000"/>
                </a:solidFill>
                <a:latin typeface="Arial"/>
                <a:ea typeface="Arial"/>
                <a:cs typeface="Arial"/>
              </a:rPr>
              <a:t>Años 2012-2011</a:t>
            </a:r>
          </a:p>
        </c:rich>
      </c:tx>
      <c:layout>
        <c:manualLayout>
          <c:xMode val="factor"/>
          <c:yMode val="factor"/>
          <c:x val="-0.00125"/>
          <c:y val="-0.0135"/>
        </c:manualLayout>
      </c:layout>
      <c:spPr>
        <a:noFill/>
        <a:ln w="3175">
          <a:noFill/>
        </a:ln>
      </c:spPr>
    </c:title>
    <c:plotArea>
      <c:layout>
        <c:manualLayout>
          <c:xMode val="edge"/>
          <c:yMode val="edge"/>
          <c:x val="0.0895"/>
          <c:y val="0.20325"/>
          <c:w val="0.709"/>
          <c:h val="0.706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795.62</c:v>
              </c:pt>
              <c:pt idx="1">
                <c:v>818.62</c:v>
              </c:pt>
              <c:pt idx="2">
                <c:v>811.86</c:v>
              </c:pt>
              <c:pt idx="3">
                <c:v>826.21</c:v>
              </c:pt>
              <c:pt idx="4">
                <c:v>832.55</c:v>
              </c:pt>
              <c:pt idx="5">
                <c:v>829.57</c:v>
              </c:pt>
              <c:pt idx="6">
                <c:v>841.57</c:v>
              </c:pt>
              <c:pt idx="7">
                <c:v>834.23</c:v>
              </c:pt>
              <c:pt idx="8">
                <c:v>909.67</c:v>
              </c:pt>
              <c:pt idx="9">
                <c:v>859.81</c:v>
              </c:pt>
              <c:pt idx="10">
                <c:v>865.39</c:v>
              </c:pt>
              <c:pt idx="11">
                <c:v>850.78</c:v>
              </c:pt>
              <c:pt idx="12">
                <c:v>877.65</c:v>
              </c:pt>
              <c:pt idx="13">
                <c:v>895.68</c:v>
              </c:pt>
            </c:numLit>
          </c:val>
          <c:smooth val="0"/>
        </c:ser>
        <c:ser>
          <c:idx val="1"/>
          <c:order val="1"/>
          <c:tx>
            <c:v>Valor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513.5387488328665</c:v>
              </c:pt>
              <c:pt idx="1">
                <c:v>628.1726205500626</c:v>
              </c:pt>
              <c:pt idx="2">
                <c:v>659.3334531081567</c:v>
              </c:pt>
              <c:pt idx="3">
                <c:v>632.0911345927939</c:v>
              </c:pt>
              <c:pt idx="4">
                <c:v>647.16</c:v>
              </c:pt>
              <c:pt idx="5">
                <c:v>640.55</c:v>
              </c:pt>
              <c:pt idx="6">
                <c:v>639.7517114539695</c:v>
              </c:pt>
              <c:pt idx="7">
                <c:v>642.4159443067755</c:v>
              </c:pt>
              <c:pt idx="8">
                <c:v>668.8062075458439</c:v>
              </c:pt>
              <c:pt idx="9">
                <c:v>682.1552818398978</c:v>
              </c:pt>
              <c:pt idx="10">
                <c:v>675.7765934680892</c:v>
              </c:pt>
              <c:pt idx="11">
                <c:v>684.532122905028</c:v>
              </c:pt>
              <c:pt idx="13">
                <c:v>644.5835389430957</c:v>
              </c:pt>
            </c:numLit>
          </c:val>
          <c:smooth val="0"/>
        </c:ser>
        <c:ser>
          <c:idx val="2"/>
          <c:order val="2"/>
          <c:tx>
            <c:v>DAP NOLA barge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431.47</c:v>
              </c:pt>
              <c:pt idx="1">
                <c:v>432.8</c:v>
              </c:pt>
              <c:pt idx="2">
                <c:v>433.3</c:v>
              </c:pt>
              <c:pt idx="3">
                <c:v>430.2</c:v>
              </c:pt>
              <c:pt idx="4">
                <c:v>425.89</c:v>
              </c:pt>
              <c:pt idx="5">
                <c:v>449.57</c:v>
              </c:pt>
              <c:pt idx="6">
                <c:v>457.79</c:v>
              </c:pt>
              <c:pt idx="7">
                <c:v>459.3</c:v>
              </c:pt>
              <c:pt idx="8">
                <c:v>453.2</c:v>
              </c:pt>
              <c:pt idx="9">
                <c:v>444.9</c:v>
              </c:pt>
              <c:pt idx="10">
                <c:v>439.83</c:v>
              </c:pt>
              <c:pt idx="11">
                <c:v>414.5</c:v>
              </c:pt>
              <c:pt idx="12">
                <c:v>388.3</c:v>
              </c:pt>
              <c:pt idx="13">
                <c:v>377</c:v>
              </c:pt>
            </c:numLit>
          </c:val>
          <c:smooth val="0"/>
        </c:ser>
        <c:ser>
          <c:idx val="3"/>
          <c:order val="3"/>
          <c:tx>
            <c:v>DAP FOB TAMPA</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666699"/>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594.38</c:v>
              </c:pt>
              <c:pt idx="1">
                <c:v>606.9</c:v>
              </c:pt>
              <c:pt idx="2">
                <c:v>618.4</c:v>
              </c:pt>
              <c:pt idx="3">
                <c:v>612.75</c:v>
              </c:pt>
              <c:pt idx="4">
                <c:v>603.13</c:v>
              </c:pt>
              <c:pt idx="5">
                <c:v>623.8</c:v>
              </c:pt>
              <c:pt idx="6">
                <c:v>648.75</c:v>
              </c:pt>
              <c:pt idx="7">
                <c:v>656.3</c:v>
              </c:pt>
              <c:pt idx="8">
                <c:v>637.13</c:v>
              </c:pt>
              <c:pt idx="9">
                <c:v>622.4</c:v>
              </c:pt>
              <c:pt idx="10">
                <c:v>618.5</c:v>
              </c:pt>
              <c:pt idx="11">
                <c:v>590.83</c:v>
              </c:pt>
              <c:pt idx="12">
                <c:v>528.8</c:v>
              </c:pt>
              <c:pt idx="13">
                <c:v>514.6</c:v>
              </c:pt>
            </c:numLit>
          </c:val>
          <c:smooth val="0"/>
        </c:ser>
        <c:ser>
          <c:idx val="4"/>
          <c:order val="4"/>
          <c:tx>
            <c:v>DAP US Gulf export</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600</c:v>
              </c:pt>
              <c:pt idx="1">
                <c:v>607.4</c:v>
              </c:pt>
              <c:pt idx="2">
                <c:v>620</c:v>
              </c:pt>
              <c:pt idx="3">
                <c:v>606</c:v>
              </c:pt>
              <c:pt idx="4">
                <c:v>613.4</c:v>
              </c:pt>
              <c:pt idx="5">
                <c:v>618.13</c:v>
              </c:pt>
              <c:pt idx="6">
                <c:v>644.4</c:v>
              </c:pt>
              <c:pt idx="7">
                <c:v>656.5</c:v>
              </c:pt>
              <c:pt idx="8">
                <c:v>641.38</c:v>
              </c:pt>
              <c:pt idx="9">
                <c:v>573.8</c:v>
              </c:pt>
              <c:pt idx="10">
                <c:v>625</c:v>
              </c:pt>
              <c:pt idx="11">
                <c:v>598.33</c:v>
              </c:pt>
              <c:pt idx="12">
                <c:v>540.5</c:v>
              </c:pt>
              <c:pt idx="13">
                <c:v>516.6</c:v>
              </c:pt>
            </c:numLit>
          </c:val>
          <c:smooth val="0"/>
        </c:ser>
        <c:marker val="1"/>
        <c:axId val="46471103"/>
        <c:axId val="15586744"/>
      </c:lineChart>
      <c:catAx>
        <c:axId val="46471103"/>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5586744"/>
        <c:crosses val="autoZero"/>
        <c:auto val="1"/>
        <c:lblOffset val="100"/>
        <c:tickLblSkip val="1"/>
        <c:noMultiLvlLbl val="0"/>
      </c:catAx>
      <c:valAx>
        <c:axId val="15586744"/>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375"/>
              <c:y val="-0.005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6471103"/>
        <c:crossesAt val="1"/>
        <c:crossBetween val="between"/>
        <c:dispUnits/>
      </c:valAx>
      <c:spPr>
        <a:solidFill>
          <a:srgbClr val="FFFFFF"/>
        </a:solidFill>
        <a:ln w="3175">
          <a:noFill/>
        </a:ln>
      </c:spPr>
    </c:plotArea>
    <c:legend>
      <c:legendPos val="r"/>
      <c:layout>
        <c:manualLayout>
          <c:xMode val="edge"/>
          <c:yMode val="edge"/>
          <c:x val="0.8235"/>
          <c:y val="0.3005"/>
          <c:w val="0.1715"/>
          <c:h val="0.331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Figura 2
</a:t>
            </a:r>
            <a:r>
              <a:rPr lang="en-US" cap="none" sz="1100" b="1" i="0" u="none" baseline="0">
                <a:solidFill>
                  <a:srgbClr val="000000"/>
                </a:solidFill>
                <a:latin typeface="Arial"/>
                <a:ea typeface="Arial"/>
                <a:cs typeface="Arial"/>
              </a:rPr>
              <a:t>Evolución del precio promedio mensual de superfosfato triple (SFT)
</a:t>
            </a:r>
            <a:r>
              <a:rPr lang="en-US" cap="none" sz="1100" b="1" i="0" u="none" baseline="0">
                <a:solidFill>
                  <a:srgbClr val="000000"/>
                </a:solidFill>
                <a:latin typeface="Arial"/>
                <a:ea typeface="Arial"/>
                <a:cs typeface="Arial"/>
              </a:rPr>
              <a:t>(US$/ton)
</a:t>
            </a:r>
            <a:r>
              <a:rPr lang="en-US" cap="none" sz="1100" b="1" i="0" u="none" baseline="0">
                <a:solidFill>
                  <a:srgbClr val="000000"/>
                </a:solidFill>
                <a:latin typeface="Arial"/>
                <a:ea typeface="Arial"/>
                <a:cs typeface="Arial"/>
              </a:rPr>
              <a:t>Años 2012-2011
</a:t>
            </a:r>
          </a:p>
        </c:rich>
      </c:tx>
      <c:layout>
        <c:manualLayout>
          <c:xMode val="factor"/>
          <c:yMode val="factor"/>
          <c:x val="-0.00125"/>
          <c:y val="-0.01625"/>
        </c:manualLayout>
      </c:layout>
      <c:spPr>
        <a:noFill/>
        <a:ln w="3175">
          <a:noFill/>
        </a:ln>
      </c:spPr>
    </c:title>
    <c:plotArea>
      <c:layout>
        <c:manualLayout>
          <c:xMode val="edge"/>
          <c:yMode val="edge"/>
          <c:x val="0.14225"/>
          <c:y val="0.22475"/>
          <c:w val="0.67125"/>
          <c:h val="0.61775"/>
        </c:manualLayout>
      </c:layout>
      <c:lineChart>
        <c:grouping val="standard"/>
        <c:varyColors val="0"/>
        <c:ser>
          <c:idx val="0"/>
          <c:order val="0"/>
          <c:tx>
            <c:v>Precio nominal interno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669.86</c:v>
              </c:pt>
              <c:pt idx="1">
                <c:v>695.53</c:v>
              </c:pt>
              <c:pt idx="2">
                <c:v>689.79</c:v>
              </c:pt>
              <c:pt idx="3">
                <c:v>740.56</c:v>
              </c:pt>
              <c:pt idx="4">
                <c:v>763.85</c:v>
              </c:pt>
              <c:pt idx="5">
                <c:v>761.12</c:v>
              </c:pt>
              <c:pt idx="6">
                <c:v>771.75</c:v>
              </c:pt>
              <c:pt idx="7">
                <c:v>754.68</c:v>
              </c:pt>
              <c:pt idx="8">
                <c:v>802.13</c:v>
              </c:pt>
              <c:pt idx="9">
                <c:v>768.91</c:v>
              </c:pt>
              <c:pt idx="10">
                <c:v>779.8</c:v>
              </c:pt>
              <c:pt idx="11">
                <c:v>766.64</c:v>
              </c:pt>
              <c:pt idx="12">
                <c:v>756.94</c:v>
              </c:pt>
              <c:pt idx="13">
                <c:v>788.14</c:v>
              </c:pt>
            </c:numLit>
          </c:val>
          <c:smooth val="0"/>
        </c:ser>
        <c:ser>
          <c:idx val="1"/>
          <c:order val="1"/>
          <c:tx>
            <c:v>Valor  CIF importaciones reales</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008080"/>
              </a:solidFill>
              <a:ln>
                <a:solidFill>
                  <a:srgbClr val="339966"/>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358.015031693889</c:v>
              </c:pt>
              <c:pt idx="2">
                <c:v>521.689828942894</c:v>
              </c:pt>
              <c:pt idx="3">
                <c:v>535.4997572595283</c:v>
              </c:pt>
              <c:pt idx="4">
                <c:v>556.0136701127714</c:v>
              </c:pt>
              <c:pt idx="5">
                <c:v>555.298368665439</c:v>
              </c:pt>
              <c:pt idx="6">
                <c:v>551.2978205904708</c:v>
              </c:pt>
              <c:pt idx="7">
                <c:v>552.1545752604248</c:v>
              </c:pt>
              <c:pt idx="8">
                <c:v>579.0629298168993</c:v>
              </c:pt>
              <c:pt idx="9">
                <c:v>677.068094077009</c:v>
              </c:pt>
              <c:pt idx="11">
                <c:v>660</c:v>
              </c:pt>
              <c:pt idx="12">
                <c:v>505.58666666666664</c:v>
              </c:pt>
              <c:pt idx="13">
                <c:v>513.0328216929495</c:v>
              </c:pt>
            </c:numLit>
          </c:val>
          <c:smooth val="0"/>
        </c:ser>
        <c:marker val="1"/>
        <c:axId val="6062969"/>
        <c:axId val="54566722"/>
      </c:lineChart>
      <c:catAx>
        <c:axId val="6062969"/>
        <c:scaling>
          <c:orientation val="minMax"/>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566722"/>
        <c:crosses val="autoZero"/>
        <c:auto val="1"/>
        <c:lblOffset val="100"/>
        <c:tickLblSkip val="1"/>
        <c:noMultiLvlLbl val="0"/>
      </c:catAx>
      <c:valAx>
        <c:axId val="54566722"/>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41"/>
              <c:y val="0.013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62969"/>
        <c:crossesAt val="1"/>
        <c:crossBetween val="between"/>
        <c:dispUnits/>
      </c:valAx>
      <c:spPr>
        <a:solidFill>
          <a:srgbClr val="FFFFFF"/>
        </a:solidFill>
        <a:ln w="3175">
          <a:noFill/>
        </a:ln>
      </c:spPr>
    </c:plotArea>
    <c:legend>
      <c:legendPos val="r"/>
      <c:layout>
        <c:manualLayout>
          <c:xMode val="edge"/>
          <c:yMode val="edge"/>
          <c:x val="0.83575"/>
          <c:y val="0.3525"/>
          <c:w val="0.15175"/>
          <c:h val="0.262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Figura 3
</a:t>
            </a:r>
            <a:r>
              <a:rPr lang="en-US" cap="none" sz="1100" b="1" i="0" u="none" baseline="0">
                <a:solidFill>
                  <a:srgbClr val="000000"/>
                </a:solidFill>
                <a:latin typeface="Arial"/>
                <a:ea typeface="Arial"/>
                <a:cs typeface="Arial"/>
              </a:rPr>
              <a:t>Evolución del precio promedio mensual de sulfato de potasio
</a:t>
            </a:r>
            <a:r>
              <a:rPr lang="en-US" cap="none" sz="1100" b="1" i="0" u="none" baseline="0">
                <a:solidFill>
                  <a:srgbClr val="000000"/>
                </a:solidFill>
                <a:latin typeface="Arial"/>
                <a:ea typeface="Arial"/>
                <a:cs typeface="Arial"/>
              </a:rPr>
              <a:t>(US$/ton)
</a:t>
            </a:r>
            <a:r>
              <a:rPr lang="en-US" cap="none" sz="1100" b="1" i="0" u="none" baseline="0">
                <a:solidFill>
                  <a:srgbClr val="000000"/>
                </a:solidFill>
                <a:latin typeface="Arial"/>
                <a:ea typeface="Arial"/>
                <a:cs typeface="Arial"/>
              </a:rPr>
              <a:t>Años 2012-2011</a:t>
            </a:r>
          </a:p>
        </c:rich>
      </c:tx>
      <c:layout>
        <c:manualLayout>
          <c:xMode val="factor"/>
          <c:yMode val="factor"/>
          <c:x val="-0.0015"/>
          <c:y val="-0.01375"/>
        </c:manualLayout>
      </c:layout>
      <c:spPr>
        <a:noFill/>
        <a:ln w="3175">
          <a:noFill/>
        </a:ln>
      </c:spPr>
    </c:title>
    <c:plotArea>
      <c:layout>
        <c:manualLayout>
          <c:xMode val="edge"/>
          <c:yMode val="edge"/>
          <c:x val="0.10625"/>
          <c:y val="0.19575"/>
          <c:w val="0.693"/>
          <c:h val="0.6975"/>
        </c:manualLayout>
      </c:layout>
      <c:lineChart>
        <c:grouping val="standard"/>
        <c:varyColors val="0"/>
        <c:ser>
          <c:idx val="0"/>
          <c:order val="0"/>
          <c:tx>
            <c:v>Precio nominal interno </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1080.94</c:v>
              </c:pt>
              <c:pt idx="1">
                <c:v>1122.7</c:v>
              </c:pt>
              <c:pt idx="2">
                <c:v>1124.89</c:v>
              </c:pt>
              <c:pt idx="3">
                <c:v>1144.77</c:v>
              </c:pt>
              <c:pt idx="4">
                <c:v>1092.51</c:v>
              </c:pt>
              <c:pt idx="5">
                <c:v>1088.6</c:v>
              </c:pt>
              <c:pt idx="6">
                <c:v>1103.81</c:v>
              </c:pt>
              <c:pt idx="7">
                <c:v>1071.15</c:v>
              </c:pt>
              <c:pt idx="8">
                <c:v>1046.12</c:v>
              </c:pt>
              <c:pt idx="9">
                <c:v>988.78</c:v>
              </c:pt>
              <c:pt idx="10">
                <c:v>995.2</c:v>
              </c:pt>
              <c:pt idx="11">
                <c:v>978.4</c:v>
              </c:pt>
              <c:pt idx="12">
                <c:v>987.35</c:v>
              </c:pt>
              <c:pt idx="13">
                <c:v>1028.06</c:v>
              </c:pt>
            </c:numLit>
          </c:val>
          <c:smooth val="0"/>
        </c:ser>
        <c:ser>
          <c:idx val="1"/>
          <c:order val="1"/>
          <c:tx>
            <c:v>Valor CIF importaciones reales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667</c:v>
              </c:pt>
              <c:pt idx="1">
                <c:v>593.0000955292319</c:v>
              </c:pt>
              <c:pt idx="2">
                <c:v>659.3334531081567</c:v>
              </c:pt>
              <c:pt idx="3">
                <c:v>688.8930249897024</c:v>
              </c:pt>
              <c:pt idx="5">
                <c:v>705.8034534502178</c:v>
              </c:pt>
              <c:pt idx="6">
                <c:v>694.9126791833447</c:v>
              </c:pt>
              <c:pt idx="7">
                <c:v>670.0021565667457</c:v>
              </c:pt>
              <c:pt idx="8">
                <c:v>751.8040062018467</c:v>
              </c:pt>
              <c:pt idx="9">
                <c:v>677.068094077009</c:v>
              </c:pt>
              <c:pt idx="11">
                <c:v>660</c:v>
              </c:pt>
              <c:pt idx="12">
                <c:v>694.2345950646237</c:v>
              </c:pt>
              <c:pt idx="13">
                <c:v>630</c:v>
              </c:pt>
            </c:numLit>
          </c:val>
          <c:smooth val="0"/>
        </c:ser>
        <c:marker val="1"/>
        <c:axId val="21338451"/>
        <c:axId val="57828332"/>
      </c:lineChart>
      <c:dateAx>
        <c:axId val="21338451"/>
        <c:scaling>
          <c:orientation val="minMax"/>
          <c:max val="40940"/>
          <c:min val="40544"/>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7828332"/>
        <c:crosses val="autoZero"/>
        <c:auto val="0"/>
        <c:baseTimeUnit val="months"/>
        <c:majorUnit val="1"/>
        <c:majorTimeUnit val="months"/>
        <c:minorUnit val="1"/>
        <c:minorTimeUnit val="months"/>
        <c:noMultiLvlLbl val="0"/>
      </c:dateAx>
      <c:valAx>
        <c:axId val="57828332"/>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325"/>
              <c:y val="0.004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1338451"/>
        <c:crossesAt val="1"/>
        <c:crossBetween val="between"/>
        <c:dispUnits/>
      </c:valAx>
      <c:spPr>
        <a:solidFill>
          <a:srgbClr val="FFFFFF"/>
        </a:solidFill>
        <a:ln w="3175">
          <a:noFill/>
        </a:ln>
      </c:spPr>
    </c:plotArea>
    <c:legend>
      <c:legendPos val="r"/>
      <c:layout>
        <c:manualLayout>
          <c:xMode val="edge"/>
          <c:yMode val="edge"/>
          <c:x val="0.79275"/>
          <c:y val="0.35475"/>
          <c:w val="0.1875"/>
          <c:h val="0.216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Figura 4
</a:t>
            </a:r>
            <a:r>
              <a:rPr lang="en-US" cap="none" sz="1100" b="1" i="0" u="none" baseline="0">
                <a:solidFill>
                  <a:srgbClr val="000000"/>
                </a:solidFill>
                <a:latin typeface="Arial"/>
                <a:ea typeface="Arial"/>
                <a:cs typeface="Arial"/>
              </a:rPr>
              <a:t>Evolución de precios promedio mensuales de urea
</a:t>
            </a:r>
            <a:r>
              <a:rPr lang="en-US" cap="none" sz="1100" b="1" i="0" u="none" baseline="0">
                <a:solidFill>
                  <a:srgbClr val="000000"/>
                </a:solidFill>
                <a:latin typeface="Arial"/>
                <a:ea typeface="Arial"/>
                <a:cs typeface="Arial"/>
              </a:rPr>
              <a:t>(US$/ton)
</a:t>
            </a:r>
            <a:r>
              <a:rPr lang="en-US" cap="none" sz="1100" b="1" i="0" u="none" baseline="0">
                <a:solidFill>
                  <a:srgbClr val="000000"/>
                </a:solidFill>
                <a:latin typeface="Arial"/>
                <a:ea typeface="Arial"/>
                <a:cs typeface="Arial"/>
              </a:rPr>
              <a:t>Años 2012-2011
</a:t>
            </a:r>
          </a:p>
        </c:rich>
      </c:tx>
      <c:layout>
        <c:manualLayout>
          <c:xMode val="factor"/>
          <c:yMode val="factor"/>
          <c:x val="-0.00125"/>
          <c:y val="-0.014"/>
        </c:manualLayout>
      </c:layout>
      <c:spPr>
        <a:noFill/>
        <a:ln w="3175">
          <a:noFill/>
        </a:ln>
      </c:spPr>
    </c:title>
    <c:plotArea>
      <c:layout>
        <c:manualLayout>
          <c:xMode val="edge"/>
          <c:yMode val="edge"/>
          <c:x val="0.081"/>
          <c:y val="0.2265"/>
          <c:w val="0.6995"/>
          <c:h val="0.662"/>
        </c:manualLayout>
      </c:layout>
      <c:lineChart>
        <c:grouping val="standard"/>
        <c:varyColors val="0"/>
        <c:ser>
          <c:idx val="0"/>
          <c:order val="0"/>
          <c:tx>
            <c:v>Precio interno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666699"/>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619.28</c:v>
              </c:pt>
              <c:pt idx="1">
                <c:v>637.18</c:v>
              </c:pt>
              <c:pt idx="2">
                <c:v>628.79</c:v>
              </c:pt>
              <c:pt idx="3">
                <c:v>605.32</c:v>
              </c:pt>
              <c:pt idx="4">
                <c:v>706.39</c:v>
              </c:pt>
              <c:pt idx="5">
                <c:v>725.16</c:v>
              </c:pt>
              <c:pt idx="6">
                <c:v>735.3</c:v>
              </c:pt>
              <c:pt idx="7">
                <c:v>711.51</c:v>
              </c:pt>
              <c:pt idx="8">
                <c:v>755.67</c:v>
              </c:pt>
              <c:pt idx="9">
                <c:v>714.25</c:v>
              </c:pt>
              <c:pt idx="10">
                <c:v>710.03</c:v>
              </c:pt>
              <c:pt idx="11">
                <c:v>698.05</c:v>
              </c:pt>
              <c:pt idx="12">
                <c:v>692.16</c:v>
              </c:pt>
              <c:pt idx="13">
                <c:v>690.16</c:v>
              </c:pt>
            </c:numLit>
          </c:val>
          <c:smooth val="0"/>
        </c:ser>
        <c:ser>
          <c:idx val="1"/>
          <c:order val="1"/>
          <c:tx>
            <c:v>Valor CIF importaciones reales</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66CC"/>
              </a:solidFill>
              <a:ln>
                <a:solidFill>
                  <a:srgbClr val="993366"/>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440.5818100860906</c:v>
              </c:pt>
              <c:pt idx="1">
                <c:v>441.864003922512</c:v>
              </c:pt>
              <c:pt idx="2">
                <c:v>459.9972213524979</c:v>
              </c:pt>
              <c:pt idx="3">
                <c:v>404.8221296751432</c:v>
              </c:pt>
              <c:pt idx="4">
                <c:v>433.32</c:v>
              </c:pt>
              <c:pt idx="5">
                <c:v>456.9</c:v>
              </c:pt>
              <c:pt idx="6">
                <c:v>517.2574768428623</c:v>
              </c:pt>
              <c:pt idx="7">
                <c:v>516.1481458623916</c:v>
              </c:pt>
              <c:pt idx="8">
                <c:v>515.5093064975919</c:v>
              </c:pt>
              <c:pt idx="9">
                <c:v>560.4810789587234</c:v>
              </c:pt>
              <c:pt idx="10">
                <c:v>540.3685182589738</c:v>
              </c:pt>
              <c:pt idx="11">
                <c:v>521.6453366032836</c:v>
              </c:pt>
              <c:pt idx="12">
                <c:v>456.210820120267</c:v>
              </c:pt>
              <c:pt idx="13">
                <c:v>455.54128699238663</c:v>
              </c:pt>
            </c:numLit>
          </c:val>
          <c:smooth val="0"/>
        </c:ser>
        <c:ser>
          <c:idx val="2"/>
          <c:order val="2"/>
          <c:tx>
            <c:v>Precio FOB  Golfo gran barge</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1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numLit>
          </c:cat>
          <c:val>
            <c:numLit>
              <c:ptCount val="14"/>
              <c:pt idx="0">
                <c:v>380.3</c:v>
              </c:pt>
              <c:pt idx="1">
                <c:v>374.9</c:v>
              </c:pt>
              <c:pt idx="2">
                <c:v>355.6</c:v>
              </c:pt>
              <c:pt idx="3">
                <c:v>330.8</c:v>
              </c:pt>
              <c:pt idx="4">
                <c:v>390.5</c:v>
              </c:pt>
              <c:pt idx="5">
                <c:v>475.4</c:v>
              </c:pt>
              <c:pt idx="6">
                <c:v>483.5</c:v>
              </c:pt>
              <c:pt idx="7">
                <c:v>483.9</c:v>
              </c:pt>
              <c:pt idx="8">
                <c:v>506.8</c:v>
              </c:pt>
              <c:pt idx="9">
                <c:v>478</c:v>
              </c:pt>
              <c:pt idx="10">
                <c:v>469.6</c:v>
              </c:pt>
              <c:pt idx="11">
                <c:v>397.5</c:v>
              </c:pt>
              <c:pt idx="12">
                <c:v>392.5</c:v>
              </c:pt>
              <c:pt idx="13">
                <c:v>414.9</c:v>
              </c:pt>
            </c:numLit>
          </c:val>
          <c:smooth val="0"/>
        </c:ser>
        <c:marker val="1"/>
        <c:axId val="50692941"/>
        <c:axId val="53583286"/>
      </c:lineChart>
      <c:dateAx>
        <c:axId val="50692941"/>
        <c:scaling>
          <c:orientation val="minMax"/>
          <c:max val="40940"/>
          <c:min val="40544"/>
        </c:scaling>
        <c:axPos val="b"/>
        <c:delete val="0"/>
        <c:numFmt formatCode="mmm-yy" sourceLinked="0"/>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3583286"/>
        <c:crosses val="autoZero"/>
        <c:auto val="0"/>
        <c:baseTimeUnit val="months"/>
        <c:majorUnit val="1"/>
        <c:majorTimeUnit val="months"/>
        <c:minorUnit val="1"/>
        <c:minorTimeUnit val="months"/>
        <c:noMultiLvlLbl val="0"/>
      </c:dateAx>
      <c:valAx>
        <c:axId val="53583286"/>
        <c:scaling>
          <c:orientation val="minMax"/>
        </c:scaling>
        <c:axPos val="l"/>
        <c:title>
          <c:tx>
            <c:rich>
              <a:bodyPr vert="horz" rot="-5400000" anchor="ctr"/>
              <a:lstStyle/>
              <a:p>
                <a:pPr algn="ctr">
                  <a:defRPr/>
                </a:pPr>
                <a:r>
                  <a:rPr lang="en-US" cap="none" sz="1000" b="1" i="0" u="none" baseline="0">
                    <a:solidFill>
                      <a:srgbClr val="000000"/>
                    </a:solidFill>
                  </a:rPr>
                  <a:t>US$/ton</a:t>
                </a:r>
              </a:p>
            </c:rich>
          </c:tx>
          <c:layout>
            <c:manualLayout>
              <c:xMode val="factor"/>
              <c:yMode val="factor"/>
              <c:x val="-0.02175"/>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692941"/>
        <c:crossesAt val="1"/>
        <c:crossBetween val="between"/>
        <c:dispUnits/>
      </c:valAx>
      <c:spPr>
        <a:solidFill>
          <a:srgbClr val="FFFFFF"/>
        </a:solidFill>
        <a:ln w="3175">
          <a:noFill/>
        </a:ln>
      </c:spPr>
    </c:plotArea>
    <c:legend>
      <c:legendPos val="r"/>
      <c:layout>
        <c:manualLayout>
          <c:xMode val="edge"/>
          <c:yMode val="edge"/>
          <c:x val="0.7925"/>
          <c:y val="0.33125"/>
          <c:w val="0.20225"/>
          <c:h val="0.2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686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877175"/>
          <a:ext cx="19431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0</xdr:colOff>
      <xdr:row>37</xdr:row>
      <xdr:rowOff>0</xdr:rowOff>
    </xdr:to>
    <xdr:sp>
      <xdr:nvSpPr>
        <xdr:cNvPr id="1" name="1 CuadroTexto"/>
        <xdr:cNvSpPr txBox="1">
          <a:spLocks noChangeArrowheads="1"/>
        </xdr:cNvSpPr>
      </xdr:nvSpPr>
      <xdr:spPr>
        <a:xfrm>
          <a:off x="0" y="352425"/>
          <a:ext cx="6096000" cy="5667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Este boletín trimestral contiene información sobre los principales insumos utilizados en la agricultura nacional, entre los que se encuentran: alimentación animal, fertilizantes, agroquímicos y semillas. La información hace referencia a precios nacionales, internacionales, importaciones y exportaciones actualizadas al mes de febrero de 2012.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partir del año</a:t>
          </a:r>
          <a:r>
            <a:rPr lang="en-US" cap="none" sz="1100" b="0" i="0" u="none" baseline="0">
              <a:solidFill>
                <a:srgbClr val="000000"/>
              </a:solidFill>
              <a:latin typeface="Arial"/>
              <a:ea typeface="Arial"/>
              <a:cs typeface="Arial"/>
            </a:rPr>
            <a:t> 2012, Odepa comienza a publicar el  boletín de insumos con periodicidad trimestral.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nivel nacional, en volumen, los principales insumos importados corresponden a fertilizantes. En promedio, durante el año pasado se importaron alrededor de un millón de toneladas, concentrándose dichas importaciones en los seis meses previos a la siembra. Destaca la importación de urea, con alrededor de 50% de las importaciones totales (510.000 toneladas). El volumen total exportado en el año 2011 alcanzó 1,5 millones de toneladas, concentrándose la exportación principalmente en cloruro de potasio y fertilizantes nitrogenados, como nitrato de amonio y salitre. En el comercio internacional, en los dos primeros meses del año 2012, los mayores volúmenes importados corresponden a los fertilizantes nitrogenados y a superfosfatos.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cuanto a los precios, se observa un aumento constante en la temporada para los principales fertilizantes importados, siguiendo la tendencia de un año normal y la de los precios internacionales. Además, no se observan grandes diferencias entre precios internacionales y precios internos, para los principales fertilizantes estudiados.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agroquímicos han registrado un aumento de 21,9% en el valor de las importaciones a febrero del presente año, con respecto a igual período del año pasado.  El mayor aumento se observa en insecticidas y otros agroquímicos, lo que en valor ha significado una variación de 70,8% y 14,3%, respectivamente. La exportación de agroquímicos en valor aumentó en 9,0% con respecto a igual período del año anterior, destacando los fungicidas e insecticidas de origen nacional, por un valor cercano a US$ 10 millones.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valor en las importaciones de tractores registra un aumento del 15,0% con respecto al período enero-febrero de 2011, con un total de 586 tractores importados. Situación similar ocurre con las cosechadoras-trilladoras, que han aumentado las unidades importadas en 15,8%.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Verdana"/>
              <a:ea typeface="Verdana"/>
              <a:cs typeface="Verdana"/>
            </a:rPr>
            <a:t>
</a:t>
          </a:r>
        </a:p>
      </xdr:txBody>
    </xdr:sp>
    <xdr:clientData/>
  </xdr:twoCellAnchor>
  <xdr:oneCellAnchor>
    <xdr:from>
      <xdr:col>11</xdr:col>
      <xdr:colOff>0</xdr:colOff>
      <xdr:row>13</xdr:row>
      <xdr:rowOff>0</xdr:rowOff>
    </xdr:from>
    <xdr:ext cx="180975" cy="266700"/>
    <xdr:sp fLocksText="0">
      <xdr:nvSpPr>
        <xdr:cNvPr id="2" name="2 CuadroTexto"/>
        <xdr:cNvSpPr txBox="1">
          <a:spLocks noChangeArrowheads="1"/>
        </xdr:cNvSpPr>
      </xdr:nvSpPr>
      <xdr:spPr>
        <a:xfrm>
          <a:off x="8382000" y="21336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723900</xdr:colOff>
      <xdr:row>31</xdr:row>
      <xdr:rowOff>47625</xdr:rowOff>
    </xdr:to>
    <xdr:graphicFrame>
      <xdr:nvGraphicFramePr>
        <xdr:cNvPr id="1" name="4 Gráfico"/>
        <xdr:cNvGraphicFramePr/>
      </xdr:nvGraphicFramePr>
      <xdr:xfrm>
        <a:off x="0" y="0"/>
        <a:ext cx="7581900" cy="5029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0.9485</cdr:y>
    </cdr:from>
    <cdr:to>
      <cdr:x>1</cdr:x>
      <cdr:y>1</cdr:y>
    </cdr:to>
    <cdr:sp>
      <cdr:nvSpPr>
        <cdr:cNvPr id="1" name="1 CuadroTexto"/>
        <cdr:cNvSpPr txBox="1">
          <a:spLocks noChangeArrowheads="1"/>
        </cdr:cNvSpPr>
      </cdr:nvSpPr>
      <cdr:spPr>
        <a:xfrm>
          <a:off x="-28574" y="6229350"/>
          <a:ext cx="7705725" cy="390525"/>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40</xdr:row>
      <xdr:rowOff>95250</xdr:rowOff>
    </xdr:to>
    <xdr:graphicFrame>
      <xdr:nvGraphicFramePr>
        <xdr:cNvPr id="1" name="3 Gráfico"/>
        <xdr:cNvGraphicFramePr/>
      </xdr:nvGraphicFramePr>
      <xdr:xfrm>
        <a:off x="0" y="0"/>
        <a:ext cx="7620000" cy="6572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0.945</cdr:y>
    </cdr:from>
    <cdr:to>
      <cdr:x>1</cdr:x>
      <cdr:y>1</cdr:y>
    </cdr:to>
    <cdr:sp>
      <cdr:nvSpPr>
        <cdr:cNvPr id="1" name="1 CuadroTexto"/>
        <cdr:cNvSpPr txBox="1">
          <a:spLocks noChangeArrowheads="1"/>
        </cdr:cNvSpPr>
      </cdr:nvSpPr>
      <cdr:spPr>
        <a:xfrm>
          <a:off x="-38099" y="4695825"/>
          <a:ext cx="6934200" cy="323850"/>
        </a:xfrm>
        <a:prstGeom prst="rect">
          <a:avLst/>
        </a:prstGeom>
        <a:noFill/>
        <a:ln w="9525" cmpd="sng">
          <a:noFill/>
        </a:ln>
      </cdr:spPr>
      <cdr:txBody>
        <a:bodyPr vertOverflow="clip" wrap="square"/>
        <a:p>
          <a:pPr algn="l">
            <a:defRPr/>
          </a:pPr>
          <a:r>
            <a:rPr lang="en-US" cap="none" sz="900" b="0" i="0" u="none" baseline="0">
              <a:solidFill>
                <a:srgbClr val="000000"/>
              </a:solidFill>
            </a:rPr>
            <a:t>Fuente: elaborado por Odepa con información de Servicio Nacional de Aduanas y distribuidores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742950</xdr:colOff>
      <xdr:row>30</xdr:row>
      <xdr:rowOff>114300</xdr:rowOff>
    </xdr:to>
    <xdr:graphicFrame>
      <xdr:nvGraphicFramePr>
        <xdr:cNvPr id="1" name="3 Gráfico"/>
        <xdr:cNvGraphicFramePr/>
      </xdr:nvGraphicFramePr>
      <xdr:xfrm>
        <a:off x="0" y="0"/>
        <a:ext cx="6838950" cy="4972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cdr:y>
    </cdr:from>
    <cdr:to>
      <cdr:x>0.969</cdr:x>
      <cdr:y>0.99725</cdr:y>
    </cdr:to>
    <cdr:sp>
      <cdr:nvSpPr>
        <cdr:cNvPr id="1" name="1 CuadroTexto"/>
        <cdr:cNvSpPr txBox="1">
          <a:spLocks noChangeArrowheads="1"/>
        </cdr:cNvSpPr>
      </cdr:nvSpPr>
      <cdr:spPr>
        <a:xfrm>
          <a:off x="-19049" y="4610100"/>
          <a:ext cx="736282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elaborado por Odepa con información de Servicio Nacional de Aduanas, Green Markets,</a:t>
          </a:r>
          <a:r>
            <a:rPr lang="en-US" cap="none" sz="800" b="0" i="0" u="none" baseline="0">
              <a:solidFill>
                <a:srgbClr val="000000"/>
              </a:solidFill>
              <a:latin typeface="Calibri"/>
              <a:ea typeface="Calibri"/>
              <a:cs typeface="Calibri"/>
            </a:rPr>
            <a:t> Icis pricing y Fertecon.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714375</xdr:colOff>
      <xdr:row>30</xdr:row>
      <xdr:rowOff>0</xdr:rowOff>
    </xdr:to>
    <xdr:graphicFrame>
      <xdr:nvGraphicFramePr>
        <xdr:cNvPr id="1" name="2 Gráfico"/>
        <xdr:cNvGraphicFramePr/>
      </xdr:nvGraphicFramePr>
      <xdr:xfrm>
        <a:off x="0" y="0"/>
        <a:ext cx="7572375" cy="4857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44" customWidth="1"/>
    <col min="3" max="3" width="10.7109375" style="44" customWidth="1"/>
    <col min="4" max="6" width="11.421875" style="44" customWidth="1"/>
    <col min="7" max="7" width="11.140625" style="44" customWidth="1"/>
    <col min="8" max="8" width="4.421875" style="44" customWidth="1"/>
    <col min="9" max="16384" width="11.421875" style="44" customWidth="1"/>
  </cols>
  <sheetData>
    <row r="1" spans="1:9" ht="15.75">
      <c r="A1" s="68"/>
      <c r="B1" s="66"/>
      <c r="C1" s="66"/>
      <c r="D1" s="66"/>
      <c r="E1" s="66"/>
      <c r="F1" s="66"/>
      <c r="G1" s="66"/>
      <c r="I1" s="44" t="s">
        <v>308</v>
      </c>
    </row>
    <row r="2" spans="1:7" ht="15">
      <c r="A2" s="66"/>
      <c r="B2" s="66"/>
      <c r="C2" s="66"/>
      <c r="D2" s="66"/>
      <c r="E2" s="66"/>
      <c r="F2" s="66"/>
      <c r="G2" s="66"/>
    </row>
    <row r="3" spans="1:7" ht="15.75">
      <c r="A3" s="68"/>
      <c r="B3" s="66"/>
      <c r="C3" s="66"/>
      <c r="D3" s="66"/>
      <c r="E3" s="66"/>
      <c r="F3" s="66"/>
      <c r="G3" s="66"/>
    </row>
    <row r="4" spans="1:7" ht="15">
      <c r="A4" s="66"/>
      <c r="B4" s="66"/>
      <c r="C4" s="66"/>
      <c r="D4" s="64"/>
      <c r="E4" s="66"/>
      <c r="F4" s="66"/>
      <c r="G4" s="66"/>
    </row>
    <row r="5" spans="1:7" ht="15.75">
      <c r="A5" s="68"/>
      <c r="B5" s="66"/>
      <c r="C5" s="66"/>
      <c r="D5" s="71"/>
      <c r="E5" s="66"/>
      <c r="F5" s="66"/>
      <c r="G5" s="66"/>
    </row>
    <row r="6" spans="1:7" ht="15.75">
      <c r="A6" s="68"/>
      <c r="B6" s="66"/>
      <c r="C6" s="66"/>
      <c r="D6" s="66"/>
      <c r="E6" s="66"/>
      <c r="F6" s="66"/>
      <c r="G6" s="66"/>
    </row>
    <row r="7" spans="1:7" ht="15.75">
      <c r="A7" s="68"/>
      <c r="B7" s="66"/>
      <c r="C7" s="66"/>
      <c r="D7" s="66"/>
      <c r="E7" s="66"/>
      <c r="F7" s="66"/>
      <c r="G7" s="66"/>
    </row>
    <row r="8" spans="1:7" ht="15">
      <c r="A8" s="66"/>
      <c r="B8" s="66"/>
      <c r="C8" s="66"/>
      <c r="D8" s="64"/>
      <c r="E8" s="66"/>
      <c r="F8" s="66"/>
      <c r="G8" s="66"/>
    </row>
    <row r="9" spans="1:7" ht="15.75">
      <c r="A9" s="70"/>
      <c r="B9" s="66"/>
      <c r="C9" s="66"/>
      <c r="D9" s="66"/>
      <c r="E9" s="66"/>
      <c r="F9" s="66"/>
      <c r="G9" s="66"/>
    </row>
    <row r="10" spans="1:7" ht="15.75">
      <c r="A10" s="68"/>
      <c r="B10" s="66"/>
      <c r="C10" s="66"/>
      <c r="D10" s="66"/>
      <c r="E10" s="66"/>
      <c r="F10" s="66"/>
      <c r="G10" s="66"/>
    </row>
    <row r="11" spans="1:7" ht="15.75">
      <c r="A11" s="68"/>
      <c r="B11" s="66"/>
      <c r="C11" s="66"/>
      <c r="D11" s="66"/>
      <c r="E11" s="66"/>
      <c r="F11" s="66"/>
      <c r="G11" s="66"/>
    </row>
    <row r="12" spans="1:7" ht="15.75">
      <c r="A12" s="68"/>
      <c r="B12" s="66"/>
      <c r="C12" s="66"/>
      <c r="D12" s="66"/>
      <c r="E12" s="66"/>
      <c r="F12" s="66"/>
      <c r="G12" s="66"/>
    </row>
    <row r="13" spans="1:8" ht="24.75">
      <c r="A13" s="66"/>
      <c r="B13" s="66"/>
      <c r="C13" s="281" t="s">
        <v>135</v>
      </c>
      <c r="D13" s="281"/>
      <c r="E13" s="281"/>
      <c r="F13" s="281"/>
      <c r="G13" s="281"/>
      <c r="H13" s="281"/>
    </row>
    <row r="14" spans="1:7" ht="15">
      <c r="A14" s="66"/>
      <c r="B14" s="66"/>
      <c r="C14" s="66"/>
      <c r="D14" s="66"/>
      <c r="E14" s="66"/>
      <c r="F14" s="66"/>
      <c r="G14" s="66"/>
    </row>
    <row r="15" spans="1:8" ht="15.75">
      <c r="A15" s="66"/>
      <c r="B15" s="66"/>
      <c r="C15" s="282"/>
      <c r="D15" s="282"/>
      <c r="E15" s="282"/>
      <c r="F15" s="282"/>
      <c r="G15" s="282"/>
      <c r="H15" s="282"/>
    </row>
    <row r="16" spans="1:7" ht="15">
      <c r="A16" s="66"/>
      <c r="B16" s="66"/>
      <c r="C16" s="66"/>
      <c r="D16" s="66"/>
      <c r="E16" s="66"/>
      <c r="F16" s="66"/>
      <c r="G16" s="66"/>
    </row>
    <row r="17" spans="1:7" ht="15">
      <c r="A17" s="66"/>
      <c r="B17" s="66"/>
      <c r="C17" s="66"/>
      <c r="D17" s="66"/>
      <c r="E17" s="66"/>
      <c r="F17" s="66"/>
      <c r="G17" s="66"/>
    </row>
    <row r="18" spans="1:7" ht="15">
      <c r="A18" s="66"/>
      <c r="B18" s="66"/>
      <c r="C18" s="66"/>
      <c r="D18" s="66" t="s">
        <v>323</v>
      </c>
      <c r="E18" s="66"/>
      <c r="F18" s="66"/>
      <c r="G18" s="66"/>
    </row>
    <row r="19" spans="1:7" ht="15">
      <c r="A19" s="66"/>
      <c r="B19" s="66"/>
      <c r="C19" s="66"/>
      <c r="D19" s="66"/>
      <c r="E19" s="66"/>
      <c r="F19" s="66"/>
      <c r="G19" s="66"/>
    </row>
    <row r="20" spans="1:7" ht="15.75">
      <c r="A20" s="68"/>
      <c r="B20" s="66"/>
      <c r="C20" s="66"/>
      <c r="D20" s="66"/>
      <c r="E20" s="66"/>
      <c r="F20" s="66"/>
      <c r="G20" s="66"/>
    </row>
    <row r="21" spans="1:7" ht="15.75">
      <c r="A21" s="68"/>
      <c r="B21" s="66"/>
      <c r="C21" s="66"/>
      <c r="D21" s="64"/>
      <c r="E21" s="66"/>
      <c r="F21" s="66"/>
      <c r="G21" s="66"/>
    </row>
    <row r="22" spans="1:7" ht="15.75">
      <c r="A22" s="68"/>
      <c r="B22" s="66"/>
      <c r="C22" s="66"/>
      <c r="D22" s="65"/>
      <c r="E22" s="66"/>
      <c r="F22" s="66"/>
      <c r="G22" s="66"/>
    </row>
    <row r="23" spans="1:7" ht="15.75">
      <c r="A23" s="68"/>
      <c r="B23" s="66"/>
      <c r="C23" s="66"/>
      <c r="D23" s="66"/>
      <c r="E23" s="66"/>
      <c r="F23" s="66"/>
      <c r="G23" s="66"/>
    </row>
    <row r="24" spans="1:7" ht="15.75">
      <c r="A24" s="68"/>
      <c r="B24" s="66"/>
      <c r="C24" s="66"/>
      <c r="D24" s="66"/>
      <c r="E24" s="66"/>
      <c r="F24" s="66"/>
      <c r="G24" s="66"/>
    </row>
    <row r="25" spans="1:7" ht="15.75">
      <c r="A25" s="68"/>
      <c r="B25" s="66"/>
      <c r="C25" s="66"/>
      <c r="D25" s="66"/>
      <c r="E25" s="66"/>
      <c r="F25" s="66"/>
      <c r="G25" s="66"/>
    </row>
    <row r="26" spans="1:7" ht="15.75">
      <c r="A26" s="68"/>
      <c r="B26" s="66"/>
      <c r="C26" s="66"/>
      <c r="D26" s="64"/>
      <c r="E26" s="66"/>
      <c r="F26" s="66"/>
      <c r="G26" s="66"/>
    </row>
    <row r="27" spans="1:7" ht="15.75">
      <c r="A27" s="68"/>
      <c r="B27" s="66"/>
      <c r="C27" s="66"/>
      <c r="D27" s="66"/>
      <c r="E27" s="66"/>
      <c r="F27" s="66"/>
      <c r="G27" s="66"/>
    </row>
    <row r="28" spans="1:7" ht="15.75">
      <c r="A28" s="68"/>
      <c r="B28" s="66"/>
      <c r="C28" s="66"/>
      <c r="D28" s="66"/>
      <c r="E28" s="66"/>
      <c r="F28" s="66"/>
      <c r="G28" s="66"/>
    </row>
    <row r="29" spans="1:7" ht="15.75">
      <c r="A29" s="68"/>
      <c r="B29" s="66"/>
      <c r="C29" s="66"/>
      <c r="D29" s="66"/>
      <c r="E29" s="66"/>
      <c r="F29" s="66"/>
      <c r="G29" s="66"/>
    </row>
    <row r="30" spans="1:7" ht="15.75">
      <c r="A30" s="68"/>
      <c r="B30" s="66"/>
      <c r="C30" s="66"/>
      <c r="D30" s="66"/>
      <c r="E30" s="66"/>
      <c r="F30" s="66"/>
      <c r="G30" s="66"/>
    </row>
    <row r="31" spans="6:7" ht="15">
      <c r="F31" s="66"/>
      <c r="G31" s="66"/>
    </row>
    <row r="32" spans="6:7" ht="15">
      <c r="F32" s="66"/>
      <c r="G32" s="66"/>
    </row>
    <row r="33" spans="6:7" ht="15">
      <c r="F33" s="66"/>
      <c r="G33" s="66"/>
    </row>
    <row r="34" spans="1:7" ht="15.75">
      <c r="A34" s="68"/>
      <c r="B34" s="66"/>
      <c r="C34" s="66"/>
      <c r="D34" s="66"/>
      <c r="E34" s="66"/>
      <c r="F34" s="66"/>
      <c r="G34" s="66"/>
    </row>
    <row r="35" spans="1:7" ht="15.75">
      <c r="A35" s="68"/>
      <c r="B35" s="66"/>
      <c r="C35" s="66"/>
      <c r="D35" s="66"/>
      <c r="E35" s="66"/>
      <c r="F35" s="66"/>
      <c r="G35" s="66"/>
    </row>
    <row r="36" spans="1:7" ht="15.75">
      <c r="A36" s="68"/>
      <c r="B36" s="66"/>
      <c r="C36" s="66"/>
      <c r="D36" s="66"/>
      <c r="E36" s="66"/>
      <c r="F36" s="66"/>
      <c r="G36" s="66"/>
    </row>
    <row r="37" spans="1:7" ht="15.75">
      <c r="A37" s="68"/>
      <c r="B37" s="66"/>
      <c r="C37" s="66"/>
      <c r="D37" s="66"/>
      <c r="E37" s="66"/>
      <c r="F37" s="66"/>
      <c r="G37" s="66"/>
    </row>
    <row r="38" spans="1:7" ht="15.75">
      <c r="A38" s="62"/>
      <c r="B38" s="66"/>
      <c r="C38" s="62"/>
      <c r="D38" s="67"/>
      <c r="E38" s="66"/>
      <c r="F38" s="66"/>
      <c r="G38" s="66"/>
    </row>
    <row r="39" spans="1:7" ht="15.75">
      <c r="A39" s="68"/>
      <c r="E39" s="66"/>
      <c r="F39" s="66"/>
      <c r="G39" s="66"/>
    </row>
    <row r="40" spans="3:7" ht="15.75">
      <c r="C40" s="68" t="s">
        <v>318</v>
      </c>
      <c r="D40" s="67"/>
      <c r="E40" s="66"/>
      <c r="F40" s="66"/>
      <c r="G40" s="66"/>
    </row>
    <row r="44" spans="1:7" ht="15">
      <c r="A44" s="66"/>
      <c r="B44" s="66"/>
      <c r="C44" s="66"/>
      <c r="D44" s="64" t="s">
        <v>4</v>
      </c>
      <c r="E44" s="66"/>
      <c r="F44" s="66"/>
      <c r="G44" s="66"/>
    </row>
    <row r="45" spans="1:7" ht="15.75">
      <c r="A45" s="68"/>
      <c r="B45" s="66"/>
      <c r="C45" s="66"/>
      <c r="D45" s="71" t="s">
        <v>324</v>
      </c>
      <c r="E45" s="66"/>
      <c r="F45" s="66"/>
      <c r="G45" s="66"/>
    </row>
    <row r="46" spans="1:7" ht="15.75">
      <c r="A46" s="68"/>
      <c r="B46" s="66"/>
      <c r="C46" s="66"/>
      <c r="D46" s="66"/>
      <c r="E46" s="66"/>
      <c r="F46" s="66"/>
      <c r="G46" s="66"/>
    </row>
    <row r="47" spans="1:7" ht="15.75">
      <c r="A47" s="68"/>
      <c r="B47" s="66"/>
      <c r="C47" s="66"/>
      <c r="D47" s="66"/>
      <c r="E47" s="66"/>
      <c r="F47" s="66"/>
      <c r="G47" s="66"/>
    </row>
    <row r="48" spans="1:7" ht="15">
      <c r="A48" s="66"/>
      <c r="B48" s="66"/>
      <c r="C48" s="66"/>
      <c r="D48" s="64" t="s">
        <v>5</v>
      </c>
      <c r="E48" s="66"/>
      <c r="F48" s="66"/>
      <c r="G48" s="66"/>
    </row>
    <row r="49" spans="1:7" ht="15.75">
      <c r="A49" s="70"/>
      <c r="B49" s="66"/>
      <c r="C49" s="66"/>
      <c r="E49" s="66"/>
      <c r="F49" s="66"/>
      <c r="G49" s="66"/>
    </row>
    <row r="50" spans="1:7" ht="15.75">
      <c r="A50" s="68"/>
      <c r="B50" s="66"/>
      <c r="C50" s="66"/>
      <c r="D50" s="66"/>
      <c r="E50" s="66"/>
      <c r="F50" s="66"/>
      <c r="G50" s="66"/>
    </row>
    <row r="51" spans="1:7" ht="15">
      <c r="A51" s="66"/>
      <c r="B51" s="66"/>
      <c r="C51" s="66"/>
      <c r="D51" s="66"/>
      <c r="E51" s="66"/>
      <c r="F51" s="66"/>
      <c r="G51" s="66"/>
    </row>
    <row r="52" spans="1:7" ht="15">
      <c r="A52" s="66"/>
      <c r="B52" s="66"/>
      <c r="C52" s="66"/>
      <c r="D52" s="66"/>
      <c r="E52" s="66"/>
      <c r="F52" s="66"/>
      <c r="G52" s="66"/>
    </row>
    <row r="53" spans="1:7" ht="15">
      <c r="A53" s="66"/>
      <c r="B53" s="66"/>
      <c r="C53" s="66"/>
      <c r="D53" s="65" t="s">
        <v>256</v>
      </c>
      <c r="E53" s="66"/>
      <c r="F53" s="66"/>
      <c r="G53" s="66"/>
    </row>
    <row r="54" spans="1:7" ht="15">
      <c r="A54" s="66"/>
      <c r="B54" s="66"/>
      <c r="C54" s="66"/>
      <c r="D54" s="65" t="s">
        <v>134</v>
      </c>
      <c r="E54" s="66"/>
      <c r="F54" s="66"/>
      <c r="G54" s="66"/>
    </row>
    <row r="55" spans="1:7" ht="15">
      <c r="A55" s="66"/>
      <c r="B55" s="66"/>
      <c r="C55" s="66"/>
      <c r="D55" s="66"/>
      <c r="E55" s="66"/>
      <c r="F55" s="66"/>
      <c r="G55" s="66"/>
    </row>
    <row r="56" spans="1:7" ht="15">
      <c r="A56" s="66"/>
      <c r="B56" s="66"/>
      <c r="C56" s="66"/>
      <c r="D56" s="66"/>
      <c r="E56" s="66"/>
      <c r="F56" s="66"/>
      <c r="G56" s="66"/>
    </row>
    <row r="57" spans="1:7" ht="15">
      <c r="A57" s="66"/>
      <c r="B57" s="66"/>
      <c r="C57" s="66"/>
      <c r="D57" s="66"/>
      <c r="E57" s="66"/>
      <c r="F57" s="66"/>
      <c r="G57" s="66"/>
    </row>
    <row r="58" spans="1:7" ht="15.75">
      <c r="A58" s="68"/>
      <c r="B58" s="66"/>
      <c r="C58" s="66"/>
      <c r="D58" s="66"/>
      <c r="E58" s="66"/>
      <c r="F58" s="66"/>
      <c r="G58" s="66"/>
    </row>
    <row r="59" spans="1:7" ht="15.75">
      <c r="A59" s="68"/>
      <c r="B59" s="66"/>
      <c r="C59" s="66"/>
      <c r="D59" s="64" t="s">
        <v>0</v>
      </c>
      <c r="E59" s="66"/>
      <c r="F59" s="66"/>
      <c r="G59" s="66"/>
    </row>
    <row r="60" spans="1:7" ht="15.75">
      <c r="A60" s="68"/>
      <c r="B60" s="66"/>
      <c r="C60" s="66"/>
      <c r="D60" s="65" t="s">
        <v>2</v>
      </c>
      <c r="E60" s="66"/>
      <c r="F60" s="66"/>
      <c r="G60" s="66"/>
    </row>
    <row r="61" spans="1:12" ht="15.75">
      <c r="A61" s="68"/>
      <c r="B61" s="66"/>
      <c r="C61" s="66"/>
      <c r="D61" s="66"/>
      <c r="E61" s="66"/>
      <c r="F61" s="66"/>
      <c r="G61" s="66"/>
      <c r="L61" s="69"/>
    </row>
    <row r="62" spans="1:7" ht="15.75">
      <c r="A62" s="68"/>
      <c r="B62" s="66"/>
      <c r="C62" s="66"/>
      <c r="D62" s="66"/>
      <c r="E62" s="66"/>
      <c r="F62" s="66"/>
      <c r="G62" s="66"/>
    </row>
    <row r="63" spans="1:7" ht="15.75">
      <c r="A63" s="68"/>
      <c r="B63" s="66"/>
      <c r="C63" s="66"/>
      <c r="D63" s="66"/>
      <c r="E63" s="66"/>
      <c r="F63" s="66"/>
      <c r="G63" s="66"/>
    </row>
    <row r="64" spans="1:8" ht="15">
      <c r="A64" s="283" t="s">
        <v>3</v>
      </c>
      <c r="B64" s="283"/>
      <c r="C64" s="283"/>
      <c r="D64" s="283"/>
      <c r="E64" s="283"/>
      <c r="F64" s="283"/>
      <c r="G64" s="283"/>
      <c r="H64" s="283"/>
    </row>
    <row r="65" spans="1:7" ht="15.75">
      <c r="A65" s="68"/>
      <c r="B65" s="66"/>
      <c r="C65" s="66"/>
      <c r="D65" s="66"/>
      <c r="E65" s="66"/>
      <c r="F65" s="66"/>
      <c r="G65" s="66"/>
    </row>
    <row r="66" spans="1:7" ht="15.75">
      <c r="A66" s="68"/>
      <c r="B66" s="66"/>
      <c r="C66" s="66"/>
      <c r="D66" s="66"/>
      <c r="E66" s="66"/>
      <c r="F66" s="66"/>
      <c r="G66" s="66"/>
    </row>
    <row r="67" spans="1:7" ht="15.75">
      <c r="A67" s="68"/>
      <c r="B67" s="66"/>
      <c r="C67" s="66"/>
      <c r="D67" s="66"/>
      <c r="E67" s="66"/>
      <c r="F67" s="66"/>
      <c r="G67" s="66"/>
    </row>
    <row r="68" spans="1:7" ht="15.75">
      <c r="A68" s="68"/>
      <c r="B68" s="66"/>
      <c r="C68" s="66"/>
      <c r="D68" s="66"/>
      <c r="E68" s="66"/>
      <c r="F68" s="66"/>
      <c r="G68" s="66"/>
    </row>
    <row r="69" spans="1:7" ht="15.75">
      <c r="A69" s="68"/>
      <c r="B69" s="66"/>
      <c r="C69" s="66"/>
      <c r="D69" s="66"/>
      <c r="E69" s="66"/>
      <c r="F69" s="66"/>
      <c r="G69" s="66"/>
    </row>
    <row r="70" spans="1:7" ht="15.75">
      <c r="A70" s="68"/>
      <c r="B70" s="66"/>
      <c r="C70" s="66"/>
      <c r="D70" s="66"/>
      <c r="E70" s="66"/>
      <c r="F70" s="66"/>
      <c r="G70" s="66"/>
    </row>
    <row r="71" spans="1:7" ht="15.75">
      <c r="A71" s="68"/>
      <c r="B71" s="66"/>
      <c r="C71" s="66"/>
      <c r="D71" s="66"/>
      <c r="E71" s="66"/>
      <c r="F71" s="66"/>
      <c r="G71" s="66"/>
    </row>
    <row r="72" spans="1:7" ht="15.75">
      <c r="A72" s="68"/>
      <c r="B72" s="66"/>
      <c r="C72" s="66"/>
      <c r="D72" s="66"/>
      <c r="E72" s="66"/>
      <c r="F72" s="66"/>
      <c r="G72" s="66"/>
    </row>
    <row r="73" spans="1:7" ht="15.75">
      <c r="A73" s="68"/>
      <c r="B73" s="66"/>
      <c r="C73" s="66"/>
      <c r="D73" s="66"/>
      <c r="E73" s="66"/>
      <c r="F73" s="66"/>
      <c r="G73" s="66"/>
    </row>
    <row r="74" spans="1:7" ht="15.75">
      <c r="A74" s="68"/>
      <c r="B74" s="66"/>
      <c r="C74" s="66"/>
      <c r="D74" s="66"/>
      <c r="E74" s="66"/>
      <c r="F74" s="66"/>
      <c r="G74" s="66"/>
    </row>
    <row r="75" spans="1:7" ht="15.75">
      <c r="A75" s="68"/>
      <c r="B75" s="66"/>
      <c r="C75" s="66"/>
      <c r="D75" s="66"/>
      <c r="E75" s="66"/>
      <c r="F75" s="66"/>
      <c r="G75" s="66"/>
    </row>
    <row r="76" spans="1:7" ht="15.75">
      <c r="A76" s="68"/>
      <c r="B76" s="66"/>
      <c r="C76" s="66"/>
      <c r="D76" s="66"/>
      <c r="E76" s="66"/>
      <c r="F76" s="66"/>
      <c r="G76" s="66"/>
    </row>
    <row r="77" spans="1:7" ht="15.75">
      <c r="A77" s="68"/>
      <c r="B77" s="66"/>
      <c r="C77" s="66"/>
      <c r="D77" s="66"/>
      <c r="E77" s="66"/>
      <c r="F77" s="66"/>
      <c r="G77" s="66"/>
    </row>
    <row r="78" spans="1:7" ht="15.75">
      <c r="A78" s="68"/>
      <c r="B78" s="66"/>
      <c r="C78" s="66"/>
      <c r="D78" s="66"/>
      <c r="E78" s="66"/>
      <c r="F78" s="66"/>
      <c r="G78" s="66"/>
    </row>
    <row r="79" spans="1:7" ht="10.5" customHeight="1">
      <c r="A79" s="62" t="s">
        <v>133</v>
      </c>
      <c r="B79" s="66"/>
      <c r="C79" s="66"/>
      <c r="D79" s="66"/>
      <c r="E79" s="66"/>
      <c r="F79" s="66"/>
      <c r="G79" s="66"/>
    </row>
    <row r="80" spans="1:7" ht="10.5" customHeight="1">
      <c r="A80" s="62" t="s">
        <v>129</v>
      </c>
      <c r="B80" s="66"/>
      <c r="C80" s="66"/>
      <c r="D80" s="66"/>
      <c r="E80" s="66"/>
      <c r="F80" s="66"/>
      <c r="G80" s="66"/>
    </row>
    <row r="81" spans="1:7" ht="10.5" customHeight="1">
      <c r="A81" s="62" t="s">
        <v>132</v>
      </c>
      <c r="B81" s="66"/>
      <c r="C81" s="66"/>
      <c r="D81" s="66"/>
      <c r="E81" s="66"/>
      <c r="F81" s="66"/>
      <c r="G81" s="66"/>
    </row>
    <row r="82" spans="1:7" ht="10.5" customHeight="1">
      <c r="A82" s="62" t="s">
        <v>131</v>
      </c>
      <c r="B82" s="66"/>
      <c r="C82" s="62"/>
      <c r="D82" s="67"/>
      <c r="E82" s="66"/>
      <c r="F82" s="66"/>
      <c r="G82" s="66"/>
    </row>
    <row r="83" spans="1:7" ht="10.5" customHeight="1">
      <c r="A83" s="47" t="s">
        <v>130</v>
      </c>
      <c r="B83" s="66"/>
      <c r="C83" s="66"/>
      <c r="D83" s="66"/>
      <c r="E83" s="66"/>
      <c r="F83" s="66"/>
      <c r="G83" s="66"/>
    </row>
    <row r="84" spans="1:7" ht="15">
      <c r="A84" s="66"/>
      <c r="B84" s="66"/>
      <c r="C84" s="66"/>
      <c r="D84" s="66"/>
      <c r="E84" s="66"/>
      <c r="F84" s="66"/>
      <c r="G84" s="66"/>
    </row>
    <row r="85" spans="1:7" ht="15">
      <c r="A85" s="55"/>
      <c r="B85" s="49"/>
      <c r="C85" s="53"/>
      <c r="D85" s="53"/>
      <c r="E85" s="53"/>
      <c r="F85" s="53"/>
      <c r="G85" s="52"/>
    </row>
    <row r="86" spans="1:12" ht="6.75" customHeight="1">
      <c r="A86" s="55"/>
      <c r="B86" s="49"/>
      <c r="C86" s="53"/>
      <c r="D86" s="53"/>
      <c r="E86" s="53"/>
      <c r="F86" s="53"/>
      <c r="G86" s="52"/>
      <c r="L86" s="64"/>
    </row>
    <row r="87" spans="1:12" ht="16.5" customHeight="1">
      <c r="A87" s="62"/>
      <c r="B87" s="49"/>
      <c r="C87" s="53"/>
      <c r="D87" s="53"/>
      <c r="E87" s="53"/>
      <c r="F87" s="53"/>
      <c r="G87" s="52"/>
      <c r="L87" s="65"/>
    </row>
    <row r="88" spans="1:12" ht="12.75" customHeight="1">
      <c r="A88" s="62"/>
      <c r="B88" s="49"/>
      <c r="C88" s="53"/>
      <c r="D88" s="53"/>
      <c r="E88" s="53"/>
      <c r="F88" s="53"/>
      <c r="G88" s="52"/>
      <c r="L88" s="63"/>
    </row>
    <row r="89" spans="1:12" ht="12.75" customHeight="1">
      <c r="A89" s="62"/>
      <c r="B89" s="49"/>
      <c r="C89" s="53"/>
      <c r="D89" s="53"/>
      <c r="E89" s="53"/>
      <c r="F89" s="53"/>
      <c r="G89" s="52"/>
      <c r="L89" s="63"/>
    </row>
    <row r="90" spans="1:12" ht="12.75" customHeight="1">
      <c r="A90" s="62"/>
      <c r="B90" s="49"/>
      <c r="C90" s="53"/>
      <c r="D90" s="53"/>
      <c r="E90" s="53"/>
      <c r="F90" s="53"/>
      <c r="G90" s="52"/>
      <c r="L90" s="63"/>
    </row>
    <row r="91" spans="1:12" ht="12.75" customHeight="1">
      <c r="A91" s="47"/>
      <c r="B91" s="49"/>
      <c r="C91" s="53"/>
      <c r="D91" s="53"/>
      <c r="E91" s="53"/>
      <c r="F91" s="53"/>
      <c r="G91" s="52"/>
      <c r="L91" s="64"/>
    </row>
    <row r="92" spans="1:12" ht="12.75" customHeight="1">
      <c r="A92" s="55"/>
      <c r="B92" s="49"/>
      <c r="C92" s="53"/>
      <c r="D92" s="53"/>
      <c r="E92" s="53"/>
      <c r="F92" s="53"/>
      <c r="G92" s="52"/>
      <c r="L92" s="63"/>
    </row>
    <row r="93" spans="1:12" ht="12.75" customHeight="1">
      <c r="A93" s="55"/>
      <c r="B93" s="49"/>
      <c r="C93" s="53"/>
      <c r="D93" s="53"/>
      <c r="E93" s="53"/>
      <c r="F93" s="53"/>
      <c r="G93" s="52"/>
      <c r="L93" s="63"/>
    </row>
    <row r="94" spans="1:12" ht="12.75" customHeight="1">
      <c r="A94" s="55"/>
      <c r="B94" s="49"/>
      <c r="C94" s="53"/>
      <c r="D94" s="53"/>
      <c r="E94" s="53"/>
      <c r="F94" s="53"/>
      <c r="G94" s="52"/>
      <c r="L94" s="63"/>
    </row>
    <row r="95" spans="1:12" ht="12.75" customHeight="1">
      <c r="A95" s="55"/>
      <c r="B95" s="49"/>
      <c r="C95" s="53"/>
      <c r="D95" s="53"/>
      <c r="E95" s="53"/>
      <c r="F95" s="53"/>
      <c r="G95" s="52"/>
      <c r="L95" s="63"/>
    </row>
    <row r="96" spans="1:12" ht="12.75" customHeight="1">
      <c r="A96" s="55"/>
      <c r="B96" s="49"/>
      <c r="C96" s="53"/>
      <c r="D96" s="53"/>
      <c r="E96" s="53"/>
      <c r="F96" s="53"/>
      <c r="G96" s="52"/>
      <c r="L96" s="63"/>
    </row>
    <row r="97" spans="1:12" ht="12.75" customHeight="1">
      <c r="A97" s="55"/>
      <c r="B97" s="49"/>
      <c r="C97" s="53"/>
      <c r="D97" s="53"/>
      <c r="E97" s="53"/>
      <c r="F97" s="53"/>
      <c r="G97" s="52"/>
      <c r="L97" s="63"/>
    </row>
    <row r="98" spans="1:12" ht="12.75" customHeight="1">
      <c r="A98" s="55"/>
      <c r="B98" s="49"/>
      <c r="C98" s="49"/>
      <c r="D98" s="49"/>
      <c r="E98" s="53"/>
      <c r="F98" s="53"/>
      <c r="G98" s="52"/>
      <c r="L98" s="63"/>
    </row>
    <row r="99" spans="1:12" ht="12.75" customHeight="1">
      <c r="A99" s="55"/>
      <c r="B99" s="49"/>
      <c r="C99" s="53"/>
      <c r="D99" s="53"/>
      <c r="E99" s="53"/>
      <c r="F99" s="53"/>
      <c r="G99" s="52"/>
      <c r="L99" s="62"/>
    </row>
    <row r="100" spans="1:12" ht="12.75" customHeight="1">
      <c r="A100" s="55"/>
      <c r="B100" s="49"/>
      <c r="C100" s="53"/>
      <c r="D100" s="53"/>
      <c r="E100" s="53"/>
      <c r="F100" s="53"/>
      <c r="G100" s="52"/>
      <c r="L100" s="62"/>
    </row>
    <row r="101" spans="1:12" ht="12.75" customHeight="1">
      <c r="A101" s="55"/>
      <c r="B101" s="49"/>
      <c r="C101" s="53"/>
      <c r="D101" s="53"/>
      <c r="E101" s="53"/>
      <c r="F101" s="53"/>
      <c r="G101" s="52"/>
      <c r="L101" s="62"/>
    </row>
    <row r="102" spans="1:12" ht="12.75" customHeight="1">
      <c r="A102" s="55"/>
      <c r="B102" s="49"/>
      <c r="C102" s="53"/>
      <c r="D102" s="53"/>
      <c r="E102" s="53"/>
      <c r="F102" s="53"/>
      <c r="G102" s="52"/>
      <c r="L102" s="47"/>
    </row>
    <row r="103" spans="1:7" ht="12.75" customHeight="1">
      <c r="A103" s="55"/>
      <c r="B103" s="49"/>
      <c r="C103" s="53"/>
      <c r="D103" s="53"/>
      <c r="E103" s="53"/>
      <c r="F103" s="53"/>
      <c r="G103" s="52"/>
    </row>
    <row r="104" spans="1:7" ht="12.75" customHeight="1">
      <c r="A104" s="55"/>
      <c r="B104" s="49"/>
      <c r="C104" s="53"/>
      <c r="D104" s="53"/>
      <c r="E104" s="53"/>
      <c r="F104" s="53"/>
      <c r="G104" s="52"/>
    </row>
    <row r="105" spans="1:7" ht="12.75" customHeight="1">
      <c r="A105" s="55"/>
      <c r="B105" s="49"/>
      <c r="C105" s="53"/>
      <c r="D105" s="53"/>
      <c r="E105" s="53"/>
      <c r="F105" s="53"/>
      <c r="G105" s="52"/>
    </row>
    <row r="106" spans="1:8" ht="12.75" customHeight="1">
      <c r="A106" s="55"/>
      <c r="B106" s="54"/>
      <c r="C106" s="53"/>
      <c r="D106" s="53"/>
      <c r="E106" s="53"/>
      <c r="F106" s="53"/>
      <c r="G106" s="52"/>
      <c r="H106" s="45"/>
    </row>
    <row r="107" spans="1:8" ht="12.75" customHeight="1">
      <c r="A107" s="55"/>
      <c r="B107" s="54"/>
      <c r="C107" s="53"/>
      <c r="D107" s="53"/>
      <c r="E107" s="53"/>
      <c r="F107" s="53"/>
      <c r="G107" s="52"/>
      <c r="H107" s="45"/>
    </row>
    <row r="108" spans="1:8" ht="6.75" customHeight="1">
      <c r="A108" s="55"/>
      <c r="B108" s="53"/>
      <c r="C108" s="53"/>
      <c r="D108" s="53"/>
      <c r="E108" s="53"/>
      <c r="F108" s="53"/>
      <c r="G108" s="61"/>
      <c r="H108" s="45"/>
    </row>
    <row r="109" spans="1:8" ht="15">
      <c r="A109" s="58"/>
      <c r="B109" s="60"/>
      <c r="C109" s="60"/>
      <c r="D109" s="60"/>
      <c r="E109" s="60"/>
      <c r="F109" s="60"/>
      <c r="G109" s="59"/>
      <c r="H109" s="45"/>
    </row>
    <row r="110" spans="1:8" ht="6.75" customHeight="1">
      <c r="A110" s="58"/>
      <c r="B110" s="57"/>
      <c r="C110" s="57"/>
      <c r="D110" s="57"/>
      <c r="E110" s="57"/>
      <c r="F110" s="57"/>
      <c r="G110" s="56"/>
      <c r="H110" s="45"/>
    </row>
    <row r="111" spans="1:8" ht="12.75" customHeight="1">
      <c r="A111" s="55"/>
      <c r="B111" s="54"/>
      <c r="C111" s="53"/>
      <c r="D111" s="53"/>
      <c r="E111" s="53"/>
      <c r="F111" s="53"/>
      <c r="G111" s="52"/>
      <c r="H111" s="45"/>
    </row>
    <row r="112" spans="1:8" ht="12.75" customHeight="1">
      <c r="A112" s="55"/>
      <c r="B112" s="54"/>
      <c r="C112" s="53"/>
      <c r="D112" s="53"/>
      <c r="E112" s="53"/>
      <c r="F112" s="53"/>
      <c r="G112" s="52"/>
      <c r="H112" s="45"/>
    </row>
    <row r="113" spans="1:8" ht="12.75" customHeight="1">
      <c r="A113" s="55"/>
      <c r="B113" s="54"/>
      <c r="C113" s="53"/>
      <c r="D113" s="53"/>
      <c r="E113" s="53"/>
      <c r="F113" s="53"/>
      <c r="G113" s="52"/>
      <c r="H113" s="45"/>
    </row>
    <row r="114" spans="1:8" ht="12.75" customHeight="1">
      <c r="A114" s="55"/>
      <c r="B114" s="54"/>
      <c r="C114" s="53"/>
      <c r="D114" s="53"/>
      <c r="E114" s="53"/>
      <c r="F114" s="53"/>
      <c r="G114" s="52"/>
      <c r="H114" s="45"/>
    </row>
    <row r="115" spans="1:8" ht="12.75" customHeight="1">
      <c r="A115" s="55"/>
      <c r="B115" s="54"/>
      <c r="C115" s="53"/>
      <c r="D115" s="53"/>
      <c r="E115" s="53"/>
      <c r="F115" s="53"/>
      <c r="G115" s="52"/>
      <c r="H115" s="45"/>
    </row>
    <row r="116" spans="1:8" ht="12.75" customHeight="1">
      <c r="A116" s="55"/>
      <c r="B116" s="54"/>
      <c r="C116" s="53"/>
      <c r="D116" s="53"/>
      <c r="E116" s="53"/>
      <c r="F116" s="53"/>
      <c r="G116" s="52"/>
      <c r="H116" s="45"/>
    </row>
    <row r="117" spans="1:8" ht="12.75" customHeight="1">
      <c r="A117" s="55"/>
      <c r="B117" s="54"/>
      <c r="C117" s="53"/>
      <c r="D117" s="53"/>
      <c r="E117" s="53"/>
      <c r="F117" s="53"/>
      <c r="G117" s="52"/>
      <c r="H117" s="45"/>
    </row>
    <row r="118" spans="1:8" ht="12.75" customHeight="1">
      <c r="A118" s="55"/>
      <c r="B118" s="54"/>
      <c r="C118" s="53"/>
      <c r="D118" s="53"/>
      <c r="E118" s="53"/>
      <c r="F118" s="53"/>
      <c r="G118" s="52"/>
      <c r="H118" s="45"/>
    </row>
    <row r="119" spans="1:8" ht="12.75" customHeight="1">
      <c r="A119" s="55"/>
      <c r="B119" s="54"/>
      <c r="C119" s="53"/>
      <c r="D119" s="53"/>
      <c r="E119" s="53"/>
      <c r="F119" s="53"/>
      <c r="G119" s="52"/>
      <c r="H119" s="45"/>
    </row>
    <row r="120" spans="1:8" ht="12.75" customHeight="1">
      <c r="A120" s="55"/>
      <c r="B120" s="54"/>
      <c r="C120" s="53"/>
      <c r="D120" s="53"/>
      <c r="E120" s="53"/>
      <c r="F120" s="53"/>
      <c r="G120" s="52"/>
      <c r="H120" s="45"/>
    </row>
    <row r="121" spans="1:8" ht="12.75" customHeight="1">
      <c r="A121" s="55"/>
      <c r="B121" s="54"/>
      <c r="C121" s="53"/>
      <c r="D121" s="53"/>
      <c r="E121" s="53"/>
      <c r="F121" s="53"/>
      <c r="G121" s="52"/>
      <c r="H121" s="45"/>
    </row>
    <row r="122" spans="1:8" ht="12.75" customHeight="1">
      <c r="A122" s="55"/>
      <c r="B122" s="54"/>
      <c r="C122" s="53"/>
      <c r="D122" s="53"/>
      <c r="E122" s="53"/>
      <c r="F122" s="53"/>
      <c r="G122" s="52"/>
      <c r="H122" s="45"/>
    </row>
    <row r="123" spans="1:8" ht="54.75" customHeight="1">
      <c r="A123" s="280"/>
      <c r="B123" s="280"/>
      <c r="C123" s="280"/>
      <c r="D123" s="280"/>
      <c r="E123" s="280"/>
      <c r="F123" s="280"/>
      <c r="G123" s="280"/>
      <c r="H123" s="45"/>
    </row>
    <row r="124" spans="1:7" ht="15" customHeight="1">
      <c r="A124" s="51"/>
      <c r="B124" s="51"/>
      <c r="C124" s="51"/>
      <c r="D124" s="51"/>
      <c r="E124" s="51"/>
      <c r="F124" s="51"/>
      <c r="G124" s="51"/>
    </row>
    <row r="125" spans="1:7" ht="15" customHeight="1">
      <c r="A125" s="50"/>
      <c r="B125" s="50"/>
      <c r="C125" s="50"/>
      <c r="D125" s="50"/>
      <c r="E125" s="50"/>
      <c r="F125" s="50"/>
      <c r="G125" s="50"/>
    </row>
    <row r="126" spans="1:7" ht="15" customHeight="1">
      <c r="A126" s="49"/>
      <c r="B126" s="49"/>
      <c r="C126" s="49"/>
      <c r="D126" s="49"/>
      <c r="E126" s="49"/>
      <c r="F126" s="49"/>
      <c r="G126" s="49"/>
    </row>
    <row r="127" spans="1:7" ht="10.5" customHeight="1">
      <c r="A127" s="48"/>
      <c r="C127" s="45"/>
      <c r="D127" s="45"/>
      <c r="E127" s="45"/>
      <c r="F127" s="45"/>
      <c r="G127" s="45"/>
    </row>
    <row r="128" spans="1:7" ht="10.5" customHeight="1">
      <c r="A128" s="48"/>
      <c r="C128" s="45"/>
      <c r="D128" s="45"/>
      <c r="E128" s="45"/>
      <c r="F128" s="45"/>
      <c r="G128" s="45"/>
    </row>
    <row r="129" spans="1:7" ht="10.5" customHeight="1">
      <c r="A129" s="48"/>
      <c r="C129" s="45"/>
      <c r="D129" s="45"/>
      <c r="E129" s="45"/>
      <c r="F129" s="45"/>
      <c r="G129" s="45"/>
    </row>
    <row r="130" spans="1:7" ht="10.5" customHeight="1">
      <c r="A130" s="47"/>
      <c r="B130" s="46"/>
      <c r="C130" s="45"/>
      <c r="D130" s="45"/>
      <c r="E130" s="45"/>
      <c r="F130" s="45"/>
      <c r="G130" s="45"/>
    </row>
    <row r="131" ht="10.5" customHeight="1"/>
  </sheetData>
  <sheetProtection/>
  <mergeCells count="4">
    <mergeCell ref="A123:G123"/>
    <mergeCell ref="C13:H13"/>
    <mergeCell ref="C15:H15"/>
    <mergeCell ref="A64:H64"/>
  </mergeCells>
  <printOptions/>
  <pageMargins left="0.7480314960629921" right="0.7480314960629921" top="1.5392519685039372" bottom="0.984251968503937" header="0.31496062992125984" footer="0.31496062992125984"/>
  <pageSetup horizontalDpi="300" verticalDpi="300" orientation="portrait"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7:K40"/>
  <sheetViews>
    <sheetView view="pageBreakPreview" zoomScaleSheetLayoutView="100" zoomScalePageLayoutView="0" workbookViewId="0" topLeftCell="A1">
      <selection activeCell="K31" sqref="K31"/>
    </sheetView>
  </sheetViews>
  <sheetFormatPr defaultColWidth="11.421875" defaultRowHeight="12.75"/>
  <sheetData>
    <row r="7" ht="12.75">
      <c r="K7" s="74"/>
    </row>
    <row r="31" spans="1:9" ht="12.75">
      <c r="A31" s="72"/>
      <c r="B31" s="72"/>
      <c r="C31" s="72"/>
      <c r="D31" s="72"/>
      <c r="E31" s="72"/>
      <c r="F31" s="72"/>
      <c r="G31" s="72"/>
      <c r="H31" s="72"/>
      <c r="I31" s="72"/>
    </row>
    <row r="32" spans="1:9" ht="12.75" customHeight="1">
      <c r="A32" s="312" t="s">
        <v>435</v>
      </c>
      <c r="B32" s="312"/>
      <c r="C32" s="312"/>
      <c r="D32" s="312"/>
      <c r="E32" s="312"/>
      <c r="F32" s="312"/>
      <c r="G32" s="312"/>
      <c r="H32" s="312"/>
      <c r="I32" s="312"/>
    </row>
    <row r="33" spans="1:9" ht="12.75">
      <c r="A33" s="312"/>
      <c r="B33" s="312"/>
      <c r="C33" s="312"/>
      <c r="D33" s="312"/>
      <c r="E33" s="312"/>
      <c r="F33" s="312"/>
      <c r="G33" s="312"/>
      <c r="H33" s="312"/>
      <c r="I33" s="312"/>
    </row>
    <row r="34" spans="1:9" ht="149.25" customHeight="1">
      <c r="A34" s="312"/>
      <c r="B34" s="312"/>
      <c r="C34" s="312"/>
      <c r="D34" s="312"/>
      <c r="E34" s="312"/>
      <c r="F34" s="312"/>
      <c r="G34" s="312"/>
      <c r="H34" s="312"/>
      <c r="I34" s="312"/>
    </row>
    <row r="35" spans="1:9" ht="12.75">
      <c r="A35" s="312" t="s">
        <v>413</v>
      </c>
      <c r="B35" s="312"/>
      <c r="C35" s="312"/>
      <c r="D35" s="312"/>
      <c r="E35" s="312"/>
      <c r="F35" s="312"/>
      <c r="G35" s="312"/>
      <c r="H35" s="312"/>
      <c r="I35" s="312"/>
    </row>
    <row r="36" spans="1:9" ht="12.75">
      <c r="A36" s="312"/>
      <c r="B36" s="312"/>
      <c r="C36" s="312"/>
      <c r="D36" s="312"/>
      <c r="E36" s="312"/>
      <c r="F36" s="312"/>
      <c r="G36" s="312"/>
      <c r="H36" s="312"/>
      <c r="I36" s="312"/>
    </row>
    <row r="37" spans="1:9" ht="30.75" customHeight="1">
      <c r="A37" s="312"/>
      <c r="B37" s="312"/>
      <c r="C37" s="312"/>
      <c r="D37" s="312"/>
      <c r="E37" s="312"/>
      <c r="F37" s="312"/>
      <c r="G37" s="312"/>
      <c r="H37" s="312"/>
      <c r="I37" s="312"/>
    </row>
    <row r="38" spans="1:9" ht="12.75">
      <c r="A38" s="312"/>
      <c r="B38" s="312"/>
      <c r="C38" s="312"/>
      <c r="D38" s="312"/>
      <c r="E38" s="312"/>
      <c r="F38" s="312"/>
      <c r="G38" s="312"/>
      <c r="H38" s="312"/>
      <c r="I38" s="312"/>
    </row>
    <row r="39" spans="1:9" ht="12.75">
      <c r="A39" s="312"/>
      <c r="B39" s="312"/>
      <c r="C39" s="312"/>
      <c r="D39" s="312"/>
      <c r="E39" s="312"/>
      <c r="F39" s="312"/>
      <c r="G39" s="312"/>
      <c r="H39" s="312"/>
      <c r="I39" s="312"/>
    </row>
    <row r="40" spans="1:9" ht="12.75">
      <c r="A40" s="312"/>
      <c r="B40" s="312"/>
      <c r="C40" s="312"/>
      <c r="D40" s="312"/>
      <c r="E40" s="312"/>
      <c r="F40" s="312"/>
      <c r="G40" s="312"/>
      <c r="H40" s="312"/>
      <c r="I40" s="312"/>
    </row>
  </sheetData>
  <sheetProtection/>
  <mergeCells count="2">
    <mergeCell ref="A32:I34"/>
    <mergeCell ref="A35:I4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86" r:id="rId2"/>
  <headerFooter>
    <oddHeader>&amp;LODEPA</oddHeader>
    <oddFooter>&amp;C10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5"/>
  <sheetViews>
    <sheetView showZeros="0" view="pageBreakPreview" zoomScaleSheetLayoutView="100" zoomScalePageLayoutView="0" workbookViewId="0" topLeftCell="A1">
      <selection activeCell="K1" sqref="K1"/>
    </sheetView>
  </sheetViews>
  <sheetFormatPr defaultColWidth="11.421875" defaultRowHeight="12.75" customHeight="1"/>
  <cols>
    <col min="1" max="2" width="11.421875" style="3" customWidth="1"/>
    <col min="3" max="3" width="11.421875" style="225" customWidth="1"/>
    <col min="4" max="16384" width="11.421875" style="3" customWidth="1"/>
  </cols>
  <sheetData>
    <row r="1" ht="12.75" customHeight="1">
      <c r="K1" s="85"/>
    </row>
    <row r="7" ht="12.75" customHeight="1">
      <c r="L7" s="74"/>
    </row>
    <row r="32" spans="1:10" ht="12.75" customHeight="1">
      <c r="A32" s="313" t="s">
        <v>414</v>
      </c>
      <c r="B32" s="313"/>
      <c r="C32" s="313"/>
      <c r="D32" s="313"/>
      <c r="E32" s="313"/>
      <c r="F32" s="313"/>
      <c r="G32" s="313"/>
      <c r="H32" s="313"/>
      <c r="I32" s="313"/>
      <c r="J32" s="313"/>
    </row>
    <row r="33" spans="1:10" ht="12.75" customHeight="1">
      <c r="A33" s="313"/>
      <c r="B33" s="313"/>
      <c r="C33" s="313"/>
      <c r="D33" s="313"/>
      <c r="E33" s="313"/>
      <c r="F33" s="313"/>
      <c r="G33" s="313"/>
      <c r="H33" s="313"/>
      <c r="I33" s="313"/>
      <c r="J33" s="313"/>
    </row>
    <row r="34" spans="1:10" ht="12.75" customHeight="1">
      <c r="A34" s="313"/>
      <c r="B34" s="313"/>
      <c r="C34" s="313"/>
      <c r="D34" s="313"/>
      <c r="E34" s="313"/>
      <c r="F34" s="313"/>
      <c r="G34" s="313"/>
      <c r="H34" s="313"/>
      <c r="I34" s="313"/>
      <c r="J34" s="313"/>
    </row>
    <row r="35" spans="1:10" ht="12.75" customHeight="1">
      <c r="A35" s="313"/>
      <c r="B35" s="313"/>
      <c r="C35" s="313"/>
      <c r="D35" s="313"/>
      <c r="E35" s="313"/>
      <c r="F35" s="313"/>
      <c r="G35" s="313"/>
      <c r="H35" s="313"/>
      <c r="I35" s="313"/>
      <c r="J35" s="313"/>
    </row>
    <row r="36" spans="1:10" ht="12.75" customHeight="1">
      <c r="A36" s="313"/>
      <c r="B36" s="313"/>
      <c r="C36" s="313"/>
      <c r="D36" s="313"/>
      <c r="E36" s="313"/>
      <c r="F36" s="313"/>
      <c r="G36" s="313"/>
      <c r="H36" s="313"/>
      <c r="I36" s="313"/>
      <c r="J36" s="313"/>
    </row>
    <row r="37" spans="1:10" ht="12.75" customHeight="1">
      <c r="A37" s="313"/>
      <c r="B37" s="313"/>
      <c r="C37" s="313"/>
      <c r="D37" s="313"/>
      <c r="E37" s="313"/>
      <c r="F37" s="313"/>
      <c r="G37" s="313"/>
      <c r="H37" s="313"/>
      <c r="I37" s="313"/>
      <c r="J37" s="313"/>
    </row>
    <row r="38" spans="1:10" ht="12.75" customHeight="1">
      <c r="A38" s="313"/>
      <c r="B38" s="313"/>
      <c r="C38" s="313"/>
      <c r="D38" s="313"/>
      <c r="E38" s="313"/>
      <c r="F38" s="313"/>
      <c r="G38" s="313"/>
      <c r="H38" s="313"/>
      <c r="I38" s="313"/>
      <c r="J38" s="313"/>
    </row>
    <row r="39" spans="1:10" ht="12.75" customHeight="1">
      <c r="A39" s="313"/>
      <c r="B39" s="313"/>
      <c r="C39" s="313"/>
      <c r="D39" s="313"/>
      <c r="E39" s="313"/>
      <c r="F39" s="313"/>
      <c r="G39" s="313"/>
      <c r="H39" s="313"/>
      <c r="I39" s="313"/>
      <c r="J39" s="313"/>
    </row>
    <row r="40" spans="1:10" ht="12.75" customHeight="1">
      <c r="A40" s="313"/>
      <c r="B40" s="313"/>
      <c r="C40" s="313"/>
      <c r="D40" s="313"/>
      <c r="E40" s="313"/>
      <c r="F40" s="313"/>
      <c r="G40" s="313"/>
      <c r="H40" s="313"/>
      <c r="I40" s="313"/>
      <c r="J40" s="313"/>
    </row>
    <row r="41" spans="1:10" ht="12.75" customHeight="1">
      <c r="A41" s="313"/>
      <c r="B41" s="313"/>
      <c r="C41" s="313"/>
      <c r="D41" s="313"/>
      <c r="E41" s="313"/>
      <c r="F41" s="313"/>
      <c r="G41" s="313"/>
      <c r="H41" s="313"/>
      <c r="I41" s="313"/>
      <c r="J41" s="313"/>
    </row>
    <row r="42" spans="1:10" ht="12.75" customHeight="1">
      <c r="A42" s="313"/>
      <c r="B42" s="313"/>
      <c r="C42" s="313"/>
      <c r="D42" s="313"/>
      <c r="E42" s="313"/>
      <c r="F42" s="313"/>
      <c r="G42" s="313"/>
      <c r="H42" s="313"/>
      <c r="I42" s="313"/>
      <c r="J42" s="313"/>
    </row>
    <row r="43" spans="1:10" ht="12.75" customHeight="1">
      <c r="A43" s="313"/>
      <c r="B43" s="313"/>
      <c r="C43" s="313"/>
      <c r="D43" s="313"/>
      <c r="E43" s="313"/>
      <c r="F43" s="313"/>
      <c r="G43" s="313"/>
      <c r="H43" s="313"/>
      <c r="I43" s="313"/>
      <c r="J43" s="313"/>
    </row>
    <row r="44" spans="1:10" ht="12.75" customHeight="1">
      <c r="A44" s="313"/>
      <c r="B44" s="313"/>
      <c r="C44" s="313"/>
      <c r="D44" s="313"/>
      <c r="E44" s="313"/>
      <c r="F44" s="313"/>
      <c r="G44" s="313"/>
      <c r="H44" s="313"/>
      <c r="I44" s="313"/>
      <c r="J44" s="313"/>
    </row>
    <row r="45" spans="1:10" ht="42.75" customHeight="1">
      <c r="A45" s="313"/>
      <c r="B45" s="313"/>
      <c r="C45" s="313"/>
      <c r="D45" s="313"/>
      <c r="E45" s="313"/>
      <c r="F45" s="313"/>
      <c r="G45" s="313"/>
      <c r="H45" s="313"/>
      <c r="I45" s="313"/>
      <c r="J45" s="313"/>
    </row>
  </sheetData>
  <sheetProtection/>
  <mergeCells count="1">
    <mergeCell ref="A32:J45"/>
  </mergeCells>
  <printOptions/>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&amp;C11</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G34"/>
  <sheetViews>
    <sheetView view="pageBreakPreview" zoomScaleSheetLayoutView="100" workbookViewId="0" topLeftCell="A1">
      <selection activeCell="I15" sqref="I15"/>
    </sheetView>
  </sheetViews>
  <sheetFormatPr defaultColWidth="11.421875" defaultRowHeight="12.75"/>
  <cols>
    <col min="1" max="1" width="27.7109375" style="29" customWidth="1"/>
    <col min="2" max="2" width="15.8515625" style="29" customWidth="1"/>
    <col min="3" max="3" width="23.421875" style="29" customWidth="1"/>
    <col min="4" max="4" width="27.28125" style="29" customWidth="1"/>
    <col min="5" max="5" width="27.57421875" style="0" customWidth="1"/>
  </cols>
  <sheetData>
    <row r="1" spans="1:5" ht="14.25" customHeight="1">
      <c r="A1" s="315" t="s">
        <v>197</v>
      </c>
      <c r="B1" s="315"/>
      <c r="C1" s="315"/>
      <c r="D1" s="315"/>
      <c r="E1" s="315"/>
    </row>
    <row r="2" spans="1:5" ht="14.25" customHeight="1">
      <c r="A2" s="316" t="s">
        <v>41</v>
      </c>
      <c r="B2" s="316"/>
      <c r="C2" s="316"/>
      <c r="D2" s="316"/>
      <c r="E2" s="316"/>
    </row>
    <row r="3" spans="1:5" ht="14.25" customHeight="1">
      <c r="A3" s="317" t="s">
        <v>253</v>
      </c>
      <c r="B3" s="317"/>
      <c r="C3" s="317"/>
      <c r="D3" s="317"/>
      <c r="E3" s="317"/>
    </row>
    <row r="4" spans="1:5" ht="14.25" customHeight="1">
      <c r="A4" s="318" t="s">
        <v>324</v>
      </c>
      <c r="B4" s="318"/>
      <c r="C4" s="318"/>
      <c r="D4" s="318"/>
      <c r="E4" s="318"/>
    </row>
    <row r="5" spans="1:7" ht="14.25" customHeight="1">
      <c r="A5" s="226"/>
      <c r="B5" s="227"/>
      <c r="C5" s="227"/>
      <c r="D5" s="225"/>
      <c r="E5" s="225"/>
      <c r="G5" s="74"/>
    </row>
    <row r="6" spans="1:5" ht="14.25" customHeight="1">
      <c r="A6" s="225"/>
      <c r="B6" s="225"/>
      <c r="C6" s="225"/>
      <c r="D6" s="225"/>
      <c r="E6" s="225"/>
    </row>
    <row r="7" spans="1:5" s="115" customFormat="1" ht="27" customHeight="1">
      <c r="A7" s="228" t="s">
        <v>62</v>
      </c>
      <c r="B7" s="228" t="s">
        <v>31</v>
      </c>
      <c r="C7" s="228" t="s">
        <v>250</v>
      </c>
      <c r="D7" s="228" t="s">
        <v>335</v>
      </c>
      <c r="E7" s="228" t="s">
        <v>251</v>
      </c>
    </row>
    <row r="8" spans="1:7" s="76" customFormat="1" ht="15" customHeight="1">
      <c r="A8" s="314" t="s">
        <v>17</v>
      </c>
      <c r="B8" s="314"/>
      <c r="C8" s="314"/>
      <c r="D8" s="314"/>
      <c r="E8" s="314"/>
      <c r="G8" s="118"/>
    </row>
    <row r="9" spans="1:7" ht="14.25" customHeight="1">
      <c r="A9" s="229" t="s">
        <v>203</v>
      </c>
      <c r="B9" s="230" t="s">
        <v>73</v>
      </c>
      <c r="C9" s="277">
        <v>21185</v>
      </c>
      <c r="D9" s="277">
        <v>847</v>
      </c>
      <c r="E9" s="231">
        <f>D9/481.49</f>
        <v>1.7591227232133586</v>
      </c>
      <c r="G9" s="92"/>
    </row>
    <row r="10" spans="1:7" ht="14.25" customHeight="1">
      <c r="A10" s="232" t="s">
        <v>32</v>
      </c>
      <c r="B10" s="233" t="s">
        <v>73</v>
      </c>
      <c r="C10" s="278">
        <v>15750</v>
      </c>
      <c r="D10" s="278">
        <v>630</v>
      </c>
      <c r="E10" s="234">
        <f aca="true" t="shared" si="0" ref="E10:E15">D10/481.49</f>
        <v>1.3084383891669609</v>
      </c>
      <c r="G10" s="92"/>
    </row>
    <row r="11" spans="1:7" ht="14.25" customHeight="1">
      <c r="A11" s="232" t="s">
        <v>415</v>
      </c>
      <c r="B11" s="233" t="s">
        <v>73</v>
      </c>
      <c r="C11" s="278">
        <v>69000</v>
      </c>
      <c r="D11" s="278">
        <v>2760</v>
      </c>
      <c r="E11" s="234">
        <f t="shared" si="0"/>
        <v>5.732206276350495</v>
      </c>
      <c r="G11" s="92"/>
    </row>
    <row r="12" spans="1:7" ht="14.25" customHeight="1">
      <c r="A12" s="232" t="s">
        <v>33</v>
      </c>
      <c r="B12" s="233" t="s">
        <v>77</v>
      </c>
      <c r="C12" s="278">
        <v>6900</v>
      </c>
      <c r="D12" s="278">
        <v>6900</v>
      </c>
      <c r="E12" s="234">
        <f t="shared" si="0"/>
        <v>14.330515690876238</v>
      </c>
      <c r="G12" s="92"/>
    </row>
    <row r="13" spans="1:7" ht="14.25" customHeight="1">
      <c r="A13" s="232" t="s">
        <v>387</v>
      </c>
      <c r="B13" s="233" t="s">
        <v>77</v>
      </c>
      <c r="C13" s="278">
        <v>11270</v>
      </c>
      <c r="D13" s="278">
        <v>11270</v>
      </c>
      <c r="E13" s="234">
        <f t="shared" si="0"/>
        <v>23.406508961764523</v>
      </c>
      <c r="G13" s="92"/>
    </row>
    <row r="14" spans="1:7" ht="14.25" customHeight="1">
      <c r="A14" s="232" t="s">
        <v>312</v>
      </c>
      <c r="B14" s="233" t="s">
        <v>77</v>
      </c>
      <c r="C14" s="278">
        <v>26937</v>
      </c>
      <c r="D14" s="278">
        <v>26937</v>
      </c>
      <c r="E14" s="234">
        <f t="shared" si="0"/>
        <v>55.945087125381626</v>
      </c>
      <c r="G14" s="92"/>
    </row>
    <row r="15" spans="1:7" ht="14.25" customHeight="1">
      <c r="A15" s="235" t="s">
        <v>204</v>
      </c>
      <c r="B15" s="236" t="s">
        <v>205</v>
      </c>
      <c r="C15" s="279">
        <v>115997</v>
      </c>
      <c r="D15" s="279">
        <v>5800</v>
      </c>
      <c r="E15" s="237">
        <f t="shared" si="0"/>
        <v>12.045940725664083</v>
      </c>
      <c r="G15" s="92"/>
    </row>
    <row r="16" spans="1:7" s="76" customFormat="1" ht="15" customHeight="1">
      <c r="A16" s="314" t="s">
        <v>16</v>
      </c>
      <c r="B16" s="314"/>
      <c r="C16" s="314"/>
      <c r="D16" s="314"/>
      <c r="E16" s="314"/>
      <c r="G16" s="118"/>
    </row>
    <row r="17" spans="1:7" ht="14.25" customHeight="1">
      <c r="A17" s="229" t="s">
        <v>289</v>
      </c>
      <c r="B17" s="230" t="s">
        <v>38</v>
      </c>
      <c r="C17" s="277">
        <v>10977</v>
      </c>
      <c r="D17" s="277">
        <v>10977</v>
      </c>
      <c r="E17" s="231">
        <f aca="true" t="shared" si="1" ref="E17:E22">D17/481.49</f>
        <v>22.797981266485284</v>
      </c>
      <c r="G17" s="92"/>
    </row>
    <row r="18" spans="1:7" ht="14.25" customHeight="1">
      <c r="A18" s="232" t="s">
        <v>34</v>
      </c>
      <c r="B18" s="233" t="s">
        <v>39</v>
      </c>
      <c r="C18" s="278">
        <v>39100</v>
      </c>
      <c r="D18" s="278">
        <v>1955</v>
      </c>
      <c r="E18" s="234">
        <f t="shared" si="1"/>
        <v>4.060312779081601</v>
      </c>
      <c r="G18" s="92"/>
    </row>
    <row r="19" spans="1:7" ht="14.25" customHeight="1">
      <c r="A19" s="232" t="s">
        <v>53</v>
      </c>
      <c r="B19" s="233" t="s">
        <v>38</v>
      </c>
      <c r="C19" s="278">
        <v>26622</v>
      </c>
      <c r="D19" s="278">
        <v>26622</v>
      </c>
      <c r="E19" s="234">
        <f t="shared" si="1"/>
        <v>55.29086793079814</v>
      </c>
      <c r="G19" s="92"/>
    </row>
    <row r="20" spans="1:7" ht="14.25" customHeight="1">
      <c r="A20" s="232" t="s">
        <v>316</v>
      </c>
      <c r="B20" s="233" t="s">
        <v>38</v>
      </c>
      <c r="C20" s="278">
        <v>15525</v>
      </c>
      <c r="D20" s="278">
        <v>15525</v>
      </c>
      <c r="E20" s="234">
        <f t="shared" si="1"/>
        <v>32.24366030447153</v>
      </c>
      <c r="G20" s="91"/>
    </row>
    <row r="21" spans="1:7" ht="14.25" customHeight="1">
      <c r="A21" s="232" t="s">
        <v>386</v>
      </c>
      <c r="B21" s="233" t="s">
        <v>38</v>
      </c>
      <c r="C21" s="278">
        <v>3866</v>
      </c>
      <c r="D21" s="278">
        <v>3866</v>
      </c>
      <c r="E21" s="234">
        <f t="shared" si="1"/>
        <v>8.029242559554715</v>
      </c>
      <c r="G21" s="92"/>
    </row>
    <row r="22" spans="1:7" ht="14.25" customHeight="1">
      <c r="A22" s="235" t="s">
        <v>416</v>
      </c>
      <c r="B22" s="236" t="s">
        <v>384</v>
      </c>
      <c r="C22" s="279">
        <v>35122</v>
      </c>
      <c r="D22" s="279">
        <v>7024</v>
      </c>
      <c r="E22" s="237">
        <f t="shared" si="1"/>
        <v>14.588049596045607</v>
      </c>
      <c r="G22" s="91"/>
    </row>
    <row r="23" spans="1:7" s="76" customFormat="1" ht="15" customHeight="1">
      <c r="A23" s="314" t="s">
        <v>18</v>
      </c>
      <c r="B23" s="314"/>
      <c r="C23" s="314"/>
      <c r="D23" s="314"/>
      <c r="E23" s="314"/>
      <c r="G23" s="118"/>
    </row>
    <row r="24" spans="1:7" ht="14.25" customHeight="1">
      <c r="A24" s="229" t="s">
        <v>35</v>
      </c>
      <c r="B24" s="230" t="s">
        <v>38</v>
      </c>
      <c r="C24" s="277">
        <v>5175</v>
      </c>
      <c r="D24" s="277">
        <v>5175</v>
      </c>
      <c r="E24" s="231">
        <f>D24/481.49</f>
        <v>10.747886768157178</v>
      </c>
      <c r="G24" s="92"/>
    </row>
    <row r="25" spans="1:7" ht="14.25" customHeight="1">
      <c r="A25" s="232" t="s">
        <v>36</v>
      </c>
      <c r="B25" s="233" t="s">
        <v>40</v>
      </c>
      <c r="C25" s="278">
        <v>50963</v>
      </c>
      <c r="D25" s="278">
        <v>13411</v>
      </c>
      <c r="E25" s="234">
        <f>D25/481.49</f>
        <v>27.853122598600176</v>
      </c>
      <c r="G25" s="92"/>
    </row>
    <row r="26" spans="1:7" ht="14.25" customHeight="1">
      <c r="A26" s="232" t="s">
        <v>37</v>
      </c>
      <c r="B26" s="233" t="s">
        <v>78</v>
      </c>
      <c r="C26" s="278">
        <v>7250</v>
      </c>
      <c r="D26" s="278">
        <v>7250</v>
      </c>
      <c r="E26" s="234">
        <f>D26/481.49</f>
        <v>15.057425907080106</v>
      </c>
      <c r="G26" s="92"/>
    </row>
    <row r="27" spans="1:7" ht="14.25" customHeight="1">
      <c r="A27" s="235" t="s">
        <v>385</v>
      </c>
      <c r="B27" s="236" t="s">
        <v>38</v>
      </c>
      <c r="C27" s="279">
        <v>6638</v>
      </c>
      <c r="D27" s="279">
        <v>6638</v>
      </c>
      <c r="E27" s="237">
        <f>D27/481.49</f>
        <v>13.786371471889343</v>
      </c>
      <c r="G27" s="92"/>
    </row>
    <row r="28" spans="1:7" ht="14.25" customHeight="1">
      <c r="A28" s="225" t="s">
        <v>42</v>
      </c>
      <c r="B28" s="225"/>
      <c r="C28" s="225"/>
      <c r="D28" s="225"/>
      <c r="E28" s="225"/>
      <c r="G28" s="91"/>
    </row>
    <row r="29" spans="1:7" ht="14.25" customHeight="1">
      <c r="A29" s="225" t="s">
        <v>332</v>
      </c>
      <c r="B29" s="225"/>
      <c r="C29" s="225"/>
      <c r="D29" s="225"/>
      <c r="E29" s="225"/>
      <c r="G29" s="91"/>
    </row>
    <row r="30" ht="12.75">
      <c r="G30" s="91"/>
    </row>
    <row r="31" ht="12.75">
      <c r="G31" s="91"/>
    </row>
    <row r="32" ht="12.75">
      <c r="G32" s="91"/>
    </row>
    <row r="33" ht="12.75">
      <c r="G33" s="91"/>
    </row>
    <row r="34" ht="12.75">
      <c r="G34" s="91"/>
    </row>
  </sheetData>
  <sheetProtection/>
  <mergeCells count="7">
    <mergeCell ref="A8:E8"/>
    <mergeCell ref="A16:E16"/>
    <mergeCell ref="A23:E23"/>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4" r:id="rId1"/>
  <headerFooter>
    <oddHeader>&amp;LODEPA</oddHeader>
    <oddFooter>&amp;C12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61"/>
  <sheetViews>
    <sheetView showZeros="0" view="pageBreakPreview" zoomScaleSheetLayoutView="100" zoomScalePageLayoutView="0" workbookViewId="0" topLeftCell="A1">
      <selection activeCell="E1" sqref="E1"/>
    </sheetView>
  </sheetViews>
  <sheetFormatPr defaultColWidth="11.421875" defaultRowHeight="12.75"/>
  <cols>
    <col min="1" max="1" width="35.421875" style="32" customWidth="1"/>
    <col min="2" max="2" width="15.28125" style="29" customWidth="1"/>
    <col min="3" max="3" width="25.8515625" style="29" customWidth="1"/>
    <col min="4" max="4" width="27.00390625" style="75" bestFit="1" customWidth="1"/>
    <col min="5" max="5" width="11.421875" style="75" customWidth="1"/>
    <col min="6" max="16384" width="11.421875" style="3" customWidth="1"/>
  </cols>
  <sheetData>
    <row r="1" spans="1:4" ht="14.25" customHeight="1">
      <c r="A1" s="326" t="s">
        <v>198</v>
      </c>
      <c r="B1" s="326"/>
      <c r="C1" s="326"/>
      <c r="D1" s="326"/>
    </row>
    <row r="2" spans="1:4" ht="14.25" customHeight="1">
      <c r="A2" s="327" t="s">
        <v>138</v>
      </c>
      <c r="B2" s="327"/>
      <c r="C2" s="327"/>
      <c r="D2" s="327"/>
    </row>
    <row r="3" spans="1:5" s="85" customFormat="1" ht="14.25" customHeight="1">
      <c r="A3" s="328" t="s">
        <v>252</v>
      </c>
      <c r="B3" s="328"/>
      <c r="C3" s="328"/>
      <c r="D3" s="328"/>
      <c r="E3" s="103"/>
    </row>
    <row r="4" spans="1:5" s="85" customFormat="1" ht="14.25" customHeight="1">
      <c r="A4" s="329" t="s">
        <v>324</v>
      </c>
      <c r="B4" s="329"/>
      <c r="C4" s="329"/>
      <c r="D4" s="329"/>
      <c r="E4" s="103"/>
    </row>
    <row r="5" spans="1:5" s="85" customFormat="1" ht="14.25" customHeight="1">
      <c r="A5" s="238"/>
      <c r="B5" s="196"/>
      <c r="C5" s="196"/>
      <c r="D5" s="239"/>
      <c r="E5" s="103"/>
    </row>
    <row r="6" spans="1:12" s="85" customFormat="1" ht="24" customHeight="1">
      <c r="A6" s="240" t="s">
        <v>62</v>
      </c>
      <c r="B6" s="241" t="s">
        <v>263</v>
      </c>
      <c r="C6" s="241" t="s">
        <v>264</v>
      </c>
      <c r="D6" s="191" t="s">
        <v>251</v>
      </c>
      <c r="E6" s="103"/>
      <c r="F6" s="81"/>
      <c r="G6" s="81"/>
      <c r="H6" s="81"/>
      <c r="I6" s="81"/>
      <c r="J6" s="81"/>
      <c r="K6" s="81"/>
      <c r="L6" s="81"/>
    </row>
    <row r="7" spans="1:12" s="85" customFormat="1" ht="15" customHeight="1">
      <c r="A7" s="320" t="s">
        <v>79</v>
      </c>
      <c r="B7" s="321"/>
      <c r="C7" s="321"/>
      <c r="D7" s="322"/>
      <c r="E7" s="103"/>
      <c r="F7" s="81"/>
      <c r="G7" s="81"/>
      <c r="H7" s="81"/>
      <c r="I7" s="81"/>
      <c r="J7" s="81"/>
      <c r="K7" s="81"/>
      <c r="L7" s="81"/>
    </row>
    <row r="8" spans="1:12" s="85" customFormat="1" ht="15" customHeight="1">
      <c r="A8" s="242" t="s">
        <v>80</v>
      </c>
      <c r="B8" s="243">
        <v>40</v>
      </c>
      <c r="C8" s="244">
        <v>244</v>
      </c>
      <c r="D8" s="244">
        <f>C8/481.49</f>
        <v>0.5067602650106959</v>
      </c>
      <c r="E8" s="103"/>
      <c r="F8" s="81"/>
      <c r="G8" s="81"/>
      <c r="H8" s="81"/>
      <c r="I8" s="81"/>
      <c r="J8" s="81"/>
      <c r="K8" s="81"/>
      <c r="L8" s="81"/>
    </row>
    <row r="9" spans="1:12" s="85" customFormat="1" ht="15" customHeight="1">
      <c r="A9" s="245" t="s">
        <v>139</v>
      </c>
      <c r="B9" s="246">
        <v>40</v>
      </c>
      <c r="C9" s="201">
        <v>253.5</v>
      </c>
      <c r="D9" s="201">
        <f aca="true" t="shared" si="0" ref="D9:D25">C9/481.49</f>
        <v>0.5264906851648009</v>
      </c>
      <c r="E9" s="103"/>
      <c r="F9" s="81"/>
      <c r="G9" s="81"/>
      <c r="H9" s="81"/>
      <c r="I9" s="81"/>
      <c r="J9" s="81"/>
      <c r="K9" s="81"/>
      <c r="L9" s="81"/>
    </row>
    <row r="10" spans="1:12" s="85" customFormat="1" ht="15" customHeight="1">
      <c r="A10" s="245" t="s">
        <v>81</v>
      </c>
      <c r="B10" s="246">
        <v>40</v>
      </c>
      <c r="C10" s="201">
        <v>234</v>
      </c>
      <c r="D10" s="201">
        <f t="shared" si="0"/>
        <v>0.48599140169058547</v>
      </c>
      <c r="E10" s="103"/>
      <c r="F10" s="81"/>
      <c r="G10" s="81"/>
      <c r="H10" s="81"/>
      <c r="I10" s="81"/>
      <c r="J10" s="81"/>
      <c r="K10" s="81"/>
      <c r="L10" s="81"/>
    </row>
    <row r="11" spans="1:12" s="85" customFormat="1" ht="15" customHeight="1">
      <c r="A11" s="245" t="s">
        <v>180</v>
      </c>
      <c r="B11" s="246">
        <v>40</v>
      </c>
      <c r="C11" s="201">
        <v>241.5</v>
      </c>
      <c r="D11" s="201">
        <f t="shared" si="0"/>
        <v>0.5015680491806683</v>
      </c>
      <c r="E11" s="103"/>
      <c r="F11" s="81"/>
      <c r="G11" s="81"/>
      <c r="H11" s="81"/>
      <c r="I11" s="81"/>
      <c r="J11" s="81"/>
      <c r="K11" s="81"/>
      <c r="L11" s="81"/>
    </row>
    <row r="12" spans="1:12" s="85" customFormat="1" ht="15" customHeight="1">
      <c r="A12" s="245" t="s">
        <v>82</v>
      </c>
      <c r="B12" s="246">
        <v>40</v>
      </c>
      <c r="C12" s="201">
        <v>236.5</v>
      </c>
      <c r="D12" s="201">
        <f t="shared" si="0"/>
        <v>0.49118361752061307</v>
      </c>
      <c r="E12" s="103"/>
      <c r="F12" s="81"/>
      <c r="G12" s="81"/>
      <c r="H12" s="81"/>
      <c r="I12" s="81"/>
      <c r="J12" s="81"/>
      <c r="K12" s="81"/>
      <c r="L12" s="81"/>
    </row>
    <row r="13" spans="1:12" s="85" customFormat="1" ht="15" customHeight="1">
      <c r="A13" s="245" t="s">
        <v>140</v>
      </c>
      <c r="B13" s="246">
        <v>40</v>
      </c>
      <c r="C13" s="201">
        <v>234</v>
      </c>
      <c r="D13" s="201">
        <f t="shared" si="0"/>
        <v>0.48599140169058547</v>
      </c>
      <c r="E13" s="103"/>
      <c r="F13" s="81"/>
      <c r="G13" s="81"/>
      <c r="H13" s="81"/>
      <c r="I13" s="81"/>
      <c r="J13" s="81"/>
      <c r="K13" s="81"/>
      <c r="L13" s="81"/>
    </row>
    <row r="14" spans="1:12" s="85" customFormat="1" ht="15" customHeight="1">
      <c r="A14" s="245" t="s">
        <v>104</v>
      </c>
      <c r="B14" s="246">
        <v>40</v>
      </c>
      <c r="C14" s="201">
        <v>222</v>
      </c>
      <c r="D14" s="201">
        <f t="shared" si="0"/>
        <v>0.4610687657064529</v>
      </c>
      <c r="E14" s="102"/>
      <c r="F14" s="81"/>
      <c r="G14" s="81"/>
      <c r="H14" s="81"/>
      <c r="I14" s="81"/>
      <c r="J14" s="81"/>
      <c r="K14" s="81"/>
      <c r="L14" s="81"/>
    </row>
    <row r="15" spans="1:12" s="85" customFormat="1" ht="15" customHeight="1">
      <c r="A15" s="245" t="s">
        <v>141</v>
      </c>
      <c r="B15" s="246">
        <v>40</v>
      </c>
      <c r="C15" s="201">
        <v>229.5</v>
      </c>
      <c r="D15" s="201">
        <f t="shared" si="0"/>
        <v>0.47664541319653575</v>
      </c>
      <c r="E15" s="102"/>
      <c r="F15" s="81"/>
      <c r="G15" s="81"/>
      <c r="H15" s="81"/>
      <c r="I15" s="81"/>
      <c r="J15" s="81"/>
      <c r="K15" s="81"/>
      <c r="L15" s="81"/>
    </row>
    <row r="16" spans="1:12" s="85" customFormat="1" ht="15" customHeight="1">
      <c r="A16" s="245" t="s">
        <v>83</v>
      </c>
      <c r="B16" s="246">
        <v>40</v>
      </c>
      <c r="C16" s="201">
        <v>209.5</v>
      </c>
      <c r="D16" s="201">
        <f t="shared" si="0"/>
        <v>0.43510768655631477</v>
      </c>
      <c r="E16" s="102"/>
      <c r="F16" s="81"/>
      <c r="G16" s="81"/>
      <c r="H16" s="81"/>
      <c r="I16" s="81"/>
      <c r="J16" s="81"/>
      <c r="K16" s="81"/>
      <c r="L16" s="81"/>
    </row>
    <row r="17" spans="1:12" s="85" customFormat="1" ht="15" customHeight="1">
      <c r="A17" s="245" t="s">
        <v>142</v>
      </c>
      <c r="B17" s="246">
        <v>40</v>
      </c>
      <c r="C17" s="201">
        <v>217</v>
      </c>
      <c r="D17" s="201">
        <f t="shared" si="0"/>
        <v>0.4506843340463976</v>
      </c>
      <c r="E17" s="102"/>
      <c r="F17" s="81"/>
      <c r="G17" s="81"/>
      <c r="H17" s="81"/>
      <c r="I17" s="81"/>
      <c r="J17" s="81"/>
      <c r="K17" s="81"/>
      <c r="L17" s="81"/>
    </row>
    <row r="18" spans="1:12" s="85" customFormat="1" ht="15" customHeight="1">
      <c r="A18" s="245" t="s">
        <v>101</v>
      </c>
      <c r="B18" s="246">
        <v>40</v>
      </c>
      <c r="C18" s="201">
        <v>113.5</v>
      </c>
      <c r="D18" s="201">
        <f t="shared" si="0"/>
        <v>0.23572659868325407</v>
      </c>
      <c r="E18" s="102"/>
      <c r="F18" s="81"/>
      <c r="G18" s="81"/>
      <c r="H18" s="81"/>
      <c r="I18" s="81"/>
      <c r="J18" s="81"/>
      <c r="K18" s="81"/>
      <c r="L18" s="81"/>
    </row>
    <row r="19" spans="1:12" s="85" customFormat="1" ht="15" customHeight="1">
      <c r="A19" s="245" t="s">
        <v>126</v>
      </c>
      <c r="B19" s="246">
        <v>40</v>
      </c>
      <c r="C19" s="201">
        <v>232</v>
      </c>
      <c r="D19" s="201">
        <f t="shared" si="0"/>
        <v>0.48183762902656335</v>
      </c>
      <c r="E19" s="102"/>
      <c r="F19" s="81"/>
      <c r="G19" s="81"/>
      <c r="H19" s="81"/>
      <c r="I19" s="81"/>
      <c r="J19" s="81"/>
      <c r="K19" s="81"/>
      <c r="L19" s="81"/>
    </row>
    <row r="20" spans="1:12" s="85" customFormat="1" ht="15" customHeight="1">
      <c r="A20" s="245" t="s">
        <v>102</v>
      </c>
      <c r="B20" s="246">
        <v>40</v>
      </c>
      <c r="C20" s="201">
        <v>211</v>
      </c>
      <c r="D20" s="201">
        <f t="shared" si="0"/>
        <v>0.43822301605433134</v>
      </c>
      <c r="E20" s="102"/>
      <c r="F20" s="81"/>
      <c r="G20" s="81"/>
      <c r="H20" s="81"/>
      <c r="I20" s="81"/>
      <c r="J20" s="81"/>
      <c r="K20" s="81"/>
      <c r="L20" s="81"/>
    </row>
    <row r="21" spans="1:12" s="85" customFormat="1" ht="15" customHeight="1">
      <c r="A21" s="245" t="s">
        <v>103</v>
      </c>
      <c r="B21" s="246">
        <v>40</v>
      </c>
      <c r="C21" s="201">
        <v>226</v>
      </c>
      <c r="D21" s="201">
        <f t="shared" si="0"/>
        <v>0.46937631103449706</v>
      </c>
      <c r="E21" s="102"/>
      <c r="F21" s="81"/>
      <c r="G21" s="81"/>
      <c r="H21" s="81"/>
      <c r="I21" s="81"/>
      <c r="J21" s="81"/>
      <c r="K21" s="81"/>
      <c r="L21" s="81"/>
    </row>
    <row r="22" spans="1:12" s="85" customFormat="1" ht="15" customHeight="1">
      <c r="A22" s="245" t="s">
        <v>127</v>
      </c>
      <c r="B22" s="246">
        <v>40</v>
      </c>
      <c r="C22" s="201">
        <v>204</v>
      </c>
      <c r="D22" s="201">
        <f t="shared" si="0"/>
        <v>0.423684811730254</v>
      </c>
      <c r="E22" s="102"/>
      <c r="F22" s="81"/>
      <c r="G22" s="81"/>
      <c r="H22" s="81"/>
      <c r="I22" s="81"/>
      <c r="J22" s="81"/>
      <c r="K22" s="81"/>
      <c r="L22" s="81"/>
    </row>
    <row r="23" spans="1:12" s="85" customFormat="1" ht="15" customHeight="1">
      <c r="A23" s="245" t="s">
        <v>143</v>
      </c>
      <c r="B23" s="246">
        <v>40</v>
      </c>
      <c r="C23" s="201">
        <v>214</v>
      </c>
      <c r="D23" s="201">
        <f t="shared" si="0"/>
        <v>0.4444536750503645</v>
      </c>
      <c r="E23" s="102"/>
      <c r="F23" s="81"/>
      <c r="G23" s="81"/>
      <c r="H23" s="81"/>
      <c r="I23" s="81"/>
      <c r="J23" s="81"/>
      <c r="K23" s="81"/>
      <c r="L23" s="81"/>
    </row>
    <row r="24" spans="1:12" s="85" customFormat="1" ht="15" customHeight="1">
      <c r="A24" s="245" t="s">
        <v>128</v>
      </c>
      <c r="B24" s="246">
        <v>40</v>
      </c>
      <c r="C24" s="201">
        <v>211</v>
      </c>
      <c r="D24" s="201">
        <f t="shared" si="0"/>
        <v>0.43822301605433134</v>
      </c>
      <c r="E24" s="102"/>
      <c r="F24" s="81"/>
      <c r="G24" s="81"/>
      <c r="H24" s="81"/>
      <c r="I24" s="81"/>
      <c r="J24" s="81"/>
      <c r="K24" s="81"/>
      <c r="L24" s="81"/>
    </row>
    <row r="25" spans="1:12" s="85" customFormat="1" ht="15" customHeight="1">
      <c r="A25" s="247" t="s">
        <v>144</v>
      </c>
      <c r="B25" s="248">
        <v>40</v>
      </c>
      <c r="C25" s="249">
        <v>221</v>
      </c>
      <c r="D25" s="249">
        <f t="shared" si="0"/>
        <v>0.4589918793744418</v>
      </c>
      <c r="E25" s="102"/>
      <c r="F25" s="81"/>
      <c r="G25" s="81"/>
      <c r="H25" s="81"/>
      <c r="I25" s="81"/>
      <c r="J25" s="81"/>
      <c r="K25" s="81"/>
      <c r="L25" s="81"/>
    </row>
    <row r="26" spans="1:12" s="85" customFormat="1" ht="15" customHeight="1">
      <c r="A26" s="323" t="s">
        <v>84</v>
      </c>
      <c r="B26" s="324"/>
      <c r="C26" s="324"/>
      <c r="D26" s="325"/>
      <c r="E26" s="103"/>
      <c r="F26" s="81"/>
      <c r="G26" s="81"/>
      <c r="H26" s="81"/>
      <c r="I26" s="81"/>
      <c r="J26" s="81"/>
      <c r="K26" s="81"/>
      <c r="L26" s="81"/>
    </row>
    <row r="27" spans="1:12" s="85" customFormat="1" ht="15" customHeight="1">
      <c r="A27" s="242" t="s">
        <v>145</v>
      </c>
      <c r="B27" s="243">
        <v>40</v>
      </c>
      <c r="C27" s="244">
        <v>231.5</v>
      </c>
      <c r="D27" s="244">
        <f>C27/481.49</f>
        <v>0.48079918586055787</v>
      </c>
      <c r="E27" s="103"/>
      <c r="F27" s="81"/>
      <c r="G27" s="81"/>
      <c r="H27" s="81"/>
      <c r="I27" s="81"/>
      <c r="J27" s="81"/>
      <c r="K27" s="81"/>
      <c r="L27" s="81"/>
    </row>
    <row r="28" spans="1:12" s="85" customFormat="1" ht="15" customHeight="1">
      <c r="A28" s="245" t="s">
        <v>85</v>
      </c>
      <c r="B28" s="246">
        <v>40</v>
      </c>
      <c r="C28" s="201">
        <v>213</v>
      </c>
      <c r="D28" s="201">
        <f aca="true" t="shared" si="1" ref="D28:D36">C28/481.49</f>
        <v>0.44237678871835345</v>
      </c>
      <c r="E28" s="103"/>
      <c r="F28" s="81"/>
      <c r="G28" s="81"/>
      <c r="H28" s="81"/>
      <c r="I28" s="81"/>
      <c r="J28" s="81"/>
      <c r="K28" s="81"/>
      <c r="L28" s="81"/>
    </row>
    <row r="29" spans="1:12" s="85" customFormat="1" ht="15" customHeight="1">
      <c r="A29" s="245" t="s">
        <v>146</v>
      </c>
      <c r="B29" s="246">
        <v>40</v>
      </c>
      <c r="C29" s="201">
        <v>193</v>
      </c>
      <c r="D29" s="201">
        <f t="shared" si="1"/>
        <v>0.40083906207813247</v>
      </c>
      <c r="E29" s="103"/>
      <c r="F29" s="81"/>
      <c r="G29" s="81"/>
      <c r="H29" s="81"/>
      <c r="I29" s="81"/>
      <c r="J29" s="81"/>
      <c r="K29" s="81"/>
      <c r="L29" s="81"/>
    </row>
    <row r="30" spans="1:12" s="85" customFormat="1" ht="15" customHeight="1">
      <c r="A30" s="245" t="s">
        <v>86</v>
      </c>
      <c r="B30" s="246">
        <v>40</v>
      </c>
      <c r="C30" s="201">
        <v>197</v>
      </c>
      <c r="D30" s="201">
        <f t="shared" si="1"/>
        <v>0.40914660740617664</v>
      </c>
      <c r="E30" s="103"/>
      <c r="F30" s="81"/>
      <c r="G30" s="81"/>
      <c r="H30" s="81"/>
      <c r="I30" s="81"/>
      <c r="J30" s="81"/>
      <c r="K30" s="81"/>
      <c r="L30" s="81"/>
    </row>
    <row r="31" spans="1:12" s="85" customFormat="1" ht="15" customHeight="1">
      <c r="A31" s="245" t="s">
        <v>147</v>
      </c>
      <c r="B31" s="246">
        <v>40</v>
      </c>
      <c r="C31" s="201">
        <v>176</v>
      </c>
      <c r="D31" s="201">
        <f t="shared" si="1"/>
        <v>0.36553199443394463</v>
      </c>
      <c r="E31" s="103"/>
      <c r="F31" s="81"/>
      <c r="G31" s="81"/>
      <c r="H31" s="81"/>
      <c r="I31" s="81"/>
      <c r="J31" s="81"/>
      <c r="K31" s="81"/>
      <c r="L31" s="81"/>
    </row>
    <row r="32" spans="1:12" s="85" customFormat="1" ht="15" customHeight="1">
      <c r="A32" s="245" t="s">
        <v>87</v>
      </c>
      <c r="B32" s="246">
        <v>40</v>
      </c>
      <c r="C32" s="201">
        <v>186</v>
      </c>
      <c r="D32" s="201">
        <f t="shared" si="1"/>
        <v>0.3863008577540551</v>
      </c>
      <c r="E32" s="103"/>
      <c r="F32" s="81"/>
      <c r="G32" s="81"/>
      <c r="H32" s="81"/>
      <c r="I32" s="81"/>
      <c r="J32" s="81"/>
      <c r="K32" s="81"/>
      <c r="L32" s="81"/>
    </row>
    <row r="33" spans="1:12" s="85" customFormat="1" ht="15" customHeight="1">
      <c r="A33" s="245" t="s">
        <v>148</v>
      </c>
      <c r="B33" s="246">
        <v>40</v>
      </c>
      <c r="C33" s="201">
        <v>183</v>
      </c>
      <c r="D33" s="201">
        <f t="shared" si="1"/>
        <v>0.38007019875802195</v>
      </c>
      <c r="E33" s="103"/>
      <c r="F33" s="81"/>
      <c r="G33" s="81"/>
      <c r="H33" s="81"/>
      <c r="I33" s="81"/>
      <c r="J33" s="81"/>
      <c r="K33" s="81"/>
      <c r="L33" s="81"/>
    </row>
    <row r="34" spans="1:12" s="85" customFormat="1" ht="15" customHeight="1">
      <c r="A34" s="245" t="s">
        <v>88</v>
      </c>
      <c r="B34" s="246">
        <v>40</v>
      </c>
      <c r="C34" s="201">
        <v>179</v>
      </c>
      <c r="D34" s="201">
        <f t="shared" si="1"/>
        <v>0.3717626534299778</v>
      </c>
      <c r="E34" s="103"/>
      <c r="F34" s="81"/>
      <c r="G34" s="81"/>
      <c r="H34" s="81"/>
      <c r="I34" s="81"/>
      <c r="J34" s="81"/>
      <c r="K34" s="81"/>
      <c r="L34" s="81"/>
    </row>
    <row r="35" spans="1:12" s="85" customFormat="1" ht="15" customHeight="1">
      <c r="A35" s="245" t="s">
        <v>149</v>
      </c>
      <c r="B35" s="246">
        <v>40</v>
      </c>
      <c r="C35" s="201">
        <v>194</v>
      </c>
      <c r="D35" s="201">
        <f t="shared" si="1"/>
        <v>0.4029159484101435</v>
      </c>
      <c r="E35" s="103"/>
      <c r="F35" s="81"/>
      <c r="G35" s="81"/>
      <c r="H35" s="81"/>
      <c r="I35" s="81"/>
      <c r="J35" s="81"/>
      <c r="K35" s="81"/>
      <c r="L35" s="81"/>
    </row>
    <row r="36" spans="1:12" s="85" customFormat="1" ht="15" customHeight="1">
      <c r="A36" s="247" t="s">
        <v>206</v>
      </c>
      <c r="B36" s="248">
        <v>40</v>
      </c>
      <c r="C36" s="249">
        <v>190</v>
      </c>
      <c r="D36" s="249">
        <f t="shared" si="1"/>
        <v>0.3946084030820993</v>
      </c>
      <c r="E36" s="103"/>
      <c r="F36" s="81"/>
      <c r="G36" s="81"/>
      <c r="H36" s="81"/>
      <c r="I36" s="81"/>
      <c r="J36" s="81"/>
      <c r="K36" s="81"/>
      <c r="L36" s="81"/>
    </row>
    <row r="37" spans="1:12" s="85" customFormat="1" ht="15" customHeight="1">
      <c r="A37" s="323" t="s">
        <v>89</v>
      </c>
      <c r="B37" s="324"/>
      <c r="C37" s="324"/>
      <c r="D37" s="325"/>
      <c r="E37" s="103"/>
      <c r="F37" s="81"/>
      <c r="G37" s="81"/>
      <c r="H37" s="81"/>
      <c r="I37" s="81"/>
      <c r="J37" s="81"/>
      <c r="K37" s="81"/>
      <c r="L37" s="81"/>
    </row>
    <row r="38" spans="1:12" s="85" customFormat="1" ht="15" customHeight="1">
      <c r="A38" s="242" t="s">
        <v>105</v>
      </c>
      <c r="B38" s="250" t="s">
        <v>107</v>
      </c>
      <c r="C38" s="244">
        <v>183</v>
      </c>
      <c r="D38" s="244">
        <f>C38/481.49</f>
        <v>0.38007019875802195</v>
      </c>
      <c r="E38" s="103"/>
      <c r="F38" s="81"/>
      <c r="G38" s="81"/>
      <c r="H38" s="81"/>
      <c r="I38" s="81"/>
      <c r="J38" s="81"/>
      <c r="K38" s="81"/>
      <c r="L38" s="81"/>
    </row>
    <row r="39" spans="1:12" s="85" customFormat="1" ht="18" customHeight="1">
      <c r="A39" s="245" t="s">
        <v>106</v>
      </c>
      <c r="B39" s="200" t="s">
        <v>107</v>
      </c>
      <c r="C39" s="201">
        <v>167.5</v>
      </c>
      <c r="D39" s="201">
        <f aca="true" t="shared" si="2" ref="D39:D49">C39/481.49</f>
        <v>0.3478784606118507</v>
      </c>
      <c r="E39" s="103"/>
      <c r="F39" s="81"/>
      <c r="G39" s="81"/>
      <c r="H39" s="81"/>
      <c r="I39" s="81"/>
      <c r="J39" s="81"/>
      <c r="K39" s="81"/>
      <c r="L39" s="81"/>
    </row>
    <row r="40" spans="1:12" s="85" customFormat="1" ht="14.25">
      <c r="A40" s="245" t="s">
        <v>109</v>
      </c>
      <c r="B40" s="200">
        <v>50</v>
      </c>
      <c r="C40" s="201">
        <v>174.5</v>
      </c>
      <c r="D40" s="201">
        <f t="shared" si="2"/>
        <v>0.36241666493592806</v>
      </c>
      <c r="E40" s="103"/>
      <c r="F40" s="81"/>
      <c r="G40" s="81"/>
      <c r="H40" s="81"/>
      <c r="I40" s="81"/>
      <c r="J40" s="81"/>
      <c r="K40" s="81"/>
      <c r="L40" s="81"/>
    </row>
    <row r="41" spans="1:12" s="85" customFormat="1" ht="15" customHeight="1">
      <c r="A41" s="245" t="s">
        <v>90</v>
      </c>
      <c r="B41" s="200">
        <v>50</v>
      </c>
      <c r="C41" s="201">
        <v>164</v>
      </c>
      <c r="D41" s="201">
        <f t="shared" si="2"/>
        <v>0.34060935844981205</v>
      </c>
      <c r="E41" s="103"/>
      <c r="F41" s="81"/>
      <c r="G41" s="81"/>
      <c r="H41" s="81"/>
      <c r="I41" s="81"/>
      <c r="J41" s="81"/>
      <c r="K41" s="81"/>
      <c r="L41" s="81"/>
    </row>
    <row r="42" spans="1:12" s="85" customFormat="1" ht="15" customHeight="1">
      <c r="A42" s="245" t="s">
        <v>91</v>
      </c>
      <c r="B42" s="200">
        <v>50</v>
      </c>
      <c r="C42" s="201">
        <v>166</v>
      </c>
      <c r="D42" s="201">
        <f t="shared" si="2"/>
        <v>0.3447631311138341</v>
      </c>
      <c r="E42" s="103"/>
      <c r="F42" s="81"/>
      <c r="G42" s="81"/>
      <c r="H42" s="81"/>
      <c r="I42" s="81"/>
      <c r="J42" s="81"/>
      <c r="K42" s="81"/>
      <c r="L42" s="81"/>
    </row>
    <row r="43" spans="1:12" s="85" customFormat="1" ht="15" customHeight="1">
      <c r="A43" s="245" t="s">
        <v>92</v>
      </c>
      <c r="B43" s="200">
        <v>50</v>
      </c>
      <c r="C43" s="201">
        <v>164</v>
      </c>
      <c r="D43" s="201">
        <f t="shared" si="2"/>
        <v>0.34060935844981205</v>
      </c>
      <c r="E43" s="103"/>
      <c r="F43" s="81"/>
      <c r="G43" s="81"/>
      <c r="H43" s="81"/>
      <c r="I43" s="81"/>
      <c r="J43" s="81"/>
      <c r="K43" s="81"/>
      <c r="L43" s="81"/>
    </row>
    <row r="44" spans="1:12" s="85" customFormat="1" ht="15" customHeight="1">
      <c r="A44" s="245" t="s">
        <v>93</v>
      </c>
      <c r="B44" s="200">
        <v>50</v>
      </c>
      <c r="C44" s="201">
        <v>160</v>
      </c>
      <c r="D44" s="201">
        <f t="shared" si="2"/>
        <v>0.3323018131217678</v>
      </c>
      <c r="E44" s="103"/>
      <c r="F44" s="81"/>
      <c r="G44" s="81"/>
      <c r="H44" s="81"/>
      <c r="I44" s="81"/>
      <c r="J44" s="81"/>
      <c r="K44" s="81"/>
      <c r="L44" s="81"/>
    </row>
    <row r="45" spans="1:12" s="85" customFormat="1" ht="15" customHeight="1">
      <c r="A45" s="245" t="s">
        <v>94</v>
      </c>
      <c r="B45" s="200">
        <v>50</v>
      </c>
      <c r="C45" s="201">
        <v>144</v>
      </c>
      <c r="D45" s="201">
        <f t="shared" si="2"/>
        <v>0.29907163180959107</v>
      </c>
      <c r="E45" s="103"/>
      <c r="F45" s="81"/>
      <c r="G45" s="81"/>
      <c r="H45" s="81"/>
      <c r="I45" s="81"/>
      <c r="J45" s="81"/>
      <c r="K45" s="81"/>
      <c r="L45" s="81"/>
    </row>
    <row r="46" spans="1:12" s="85" customFormat="1" ht="15" customHeight="1">
      <c r="A46" s="245" t="s">
        <v>95</v>
      </c>
      <c r="B46" s="200">
        <v>50</v>
      </c>
      <c r="C46" s="201">
        <v>151</v>
      </c>
      <c r="D46" s="201">
        <f t="shared" si="2"/>
        <v>0.3136098361336684</v>
      </c>
      <c r="E46" s="103"/>
      <c r="F46" s="81"/>
      <c r="G46" s="81"/>
      <c r="H46" s="81"/>
      <c r="I46" s="81"/>
      <c r="J46" s="81"/>
      <c r="K46" s="81"/>
      <c r="L46" s="81"/>
    </row>
    <row r="47" spans="1:12" s="85" customFormat="1" ht="15" customHeight="1">
      <c r="A47" s="245" t="s">
        <v>96</v>
      </c>
      <c r="B47" s="200">
        <v>50</v>
      </c>
      <c r="C47" s="201">
        <v>256</v>
      </c>
      <c r="D47" s="201">
        <f t="shared" si="2"/>
        <v>0.5316829009948285</v>
      </c>
      <c r="E47" s="103"/>
      <c r="F47" s="81"/>
      <c r="G47" s="81"/>
      <c r="H47" s="81"/>
      <c r="I47" s="81"/>
      <c r="J47" s="81"/>
      <c r="K47" s="81"/>
      <c r="L47" s="81"/>
    </row>
    <row r="48" spans="1:12" s="85" customFormat="1" ht="15" customHeight="1">
      <c r="A48" s="245" t="s">
        <v>108</v>
      </c>
      <c r="B48" s="200">
        <v>25</v>
      </c>
      <c r="C48" s="201">
        <v>1325</v>
      </c>
      <c r="D48" s="201">
        <f t="shared" si="2"/>
        <v>2.75187438991464</v>
      </c>
      <c r="E48" s="103"/>
      <c r="F48" s="81"/>
      <c r="G48" s="81"/>
      <c r="H48" s="81"/>
      <c r="I48" s="81"/>
      <c r="J48" s="105"/>
      <c r="K48" s="81"/>
      <c r="L48" s="81"/>
    </row>
    <row r="49" spans="1:12" s="85" customFormat="1" ht="15" customHeight="1">
      <c r="A49" s="247" t="s">
        <v>110</v>
      </c>
      <c r="B49" s="251">
        <v>40</v>
      </c>
      <c r="C49" s="249">
        <v>387</v>
      </c>
      <c r="D49" s="249">
        <f t="shared" si="2"/>
        <v>0.8037550104882759</v>
      </c>
      <c r="E49" s="103"/>
      <c r="F49" s="81"/>
      <c r="G49" s="81"/>
      <c r="H49" s="81"/>
      <c r="I49" s="81"/>
      <c r="J49" s="81"/>
      <c r="K49" s="81"/>
      <c r="L49" s="81"/>
    </row>
    <row r="50" spans="1:12" s="85" customFormat="1" ht="15" customHeight="1">
      <c r="A50" s="323" t="s">
        <v>97</v>
      </c>
      <c r="B50" s="324"/>
      <c r="C50" s="324"/>
      <c r="D50" s="325"/>
      <c r="E50" s="103"/>
      <c r="F50" s="81"/>
      <c r="G50" s="81"/>
      <c r="H50" s="81"/>
      <c r="I50" s="81"/>
      <c r="J50" s="81"/>
      <c r="K50" s="81"/>
      <c r="L50" s="81"/>
    </row>
    <row r="51" spans="1:12" s="85" customFormat="1" ht="15" customHeight="1">
      <c r="A51" s="252" t="s">
        <v>98</v>
      </c>
      <c r="B51" s="253">
        <v>40</v>
      </c>
      <c r="C51" s="254">
        <v>237</v>
      </c>
      <c r="D51" s="254">
        <f>C51/481.49</f>
        <v>0.4922220606866186</v>
      </c>
      <c r="E51" s="103"/>
      <c r="F51" s="81"/>
      <c r="G51" s="81"/>
      <c r="H51" s="81"/>
      <c r="I51" s="81"/>
      <c r="J51" s="81"/>
      <c r="K51" s="81"/>
      <c r="L51" s="81"/>
    </row>
    <row r="52" spans="1:12" s="85" customFormat="1" ht="15" customHeight="1">
      <c r="A52" s="255" t="s">
        <v>100</v>
      </c>
      <c r="B52" s="194">
        <v>40</v>
      </c>
      <c r="C52" s="195">
        <v>237</v>
      </c>
      <c r="D52" s="195">
        <f aca="true" t="shared" si="3" ref="D52:D58">C52/481.49</f>
        <v>0.4922220606866186</v>
      </c>
      <c r="E52" s="103"/>
      <c r="F52" s="81"/>
      <c r="G52" s="81"/>
      <c r="H52" s="81"/>
      <c r="I52" s="81"/>
      <c r="J52" s="81"/>
      <c r="K52" s="81"/>
      <c r="L52" s="81"/>
    </row>
    <row r="53" spans="1:12" s="85" customFormat="1" ht="15" customHeight="1">
      <c r="A53" s="255" t="s">
        <v>99</v>
      </c>
      <c r="B53" s="256">
        <v>40</v>
      </c>
      <c r="C53" s="195">
        <v>225</v>
      </c>
      <c r="D53" s="195">
        <f t="shared" si="3"/>
        <v>0.46729942470248603</v>
      </c>
      <c r="E53" s="103"/>
      <c r="F53" s="81"/>
      <c r="G53" s="81"/>
      <c r="H53" s="81"/>
      <c r="I53" s="81"/>
      <c r="J53" s="81"/>
      <c r="K53" s="81"/>
      <c r="L53" s="81"/>
    </row>
    <row r="54" spans="1:12" s="85" customFormat="1" ht="15" customHeight="1">
      <c r="A54" s="255" t="s">
        <v>114</v>
      </c>
      <c r="B54" s="194"/>
      <c r="C54" s="195">
        <v>185</v>
      </c>
      <c r="D54" s="195">
        <f t="shared" si="3"/>
        <v>0.38422397142204406</v>
      </c>
      <c r="E54" s="103"/>
      <c r="F54" s="81"/>
      <c r="G54" s="81"/>
      <c r="H54" s="81"/>
      <c r="I54" s="81"/>
      <c r="J54" s="81"/>
      <c r="K54" s="81"/>
      <c r="L54" s="81"/>
    </row>
    <row r="55" spans="1:12" s="85" customFormat="1" ht="15" customHeight="1">
      <c r="A55" s="255" t="s">
        <v>111</v>
      </c>
      <c r="B55" s="256">
        <v>40</v>
      </c>
      <c r="C55" s="195">
        <v>148</v>
      </c>
      <c r="D55" s="195">
        <f t="shared" si="3"/>
        <v>0.30737917713763524</v>
      </c>
      <c r="E55" s="103"/>
      <c r="F55" s="81"/>
      <c r="G55" s="81"/>
      <c r="H55" s="81"/>
      <c r="I55" s="81"/>
      <c r="J55" s="81"/>
      <c r="K55" s="81"/>
      <c r="L55" s="81"/>
    </row>
    <row r="56" spans="1:12" s="85" customFormat="1" ht="15" customHeight="1">
      <c r="A56" s="255" t="s">
        <v>113</v>
      </c>
      <c r="B56" s="256">
        <v>50</v>
      </c>
      <c r="C56" s="195">
        <v>48</v>
      </c>
      <c r="D56" s="195">
        <f t="shared" si="3"/>
        <v>0.09969054393653035</v>
      </c>
      <c r="E56" s="103"/>
      <c r="F56" s="81"/>
      <c r="G56" s="81"/>
      <c r="H56" s="81"/>
      <c r="I56" s="81"/>
      <c r="J56" s="81"/>
      <c r="K56" s="81"/>
      <c r="L56" s="81"/>
    </row>
    <row r="57" spans="1:12" s="85" customFormat="1" ht="15" customHeight="1">
      <c r="A57" s="255" t="s">
        <v>112</v>
      </c>
      <c r="B57" s="256">
        <v>50</v>
      </c>
      <c r="C57" s="195">
        <v>48</v>
      </c>
      <c r="D57" s="195">
        <f t="shared" si="3"/>
        <v>0.09969054393653035</v>
      </c>
      <c r="E57" s="103"/>
      <c r="F57" s="81"/>
      <c r="G57" s="81"/>
      <c r="H57" s="81"/>
      <c r="I57" s="81"/>
      <c r="J57" s="81"/>
      <c r="K57" s="81"/>
      <c r="L57" s="81"/>
    </row>
    <row r="58" spans="1:5" s="85" customFormat="1" ht="15" customHeight="1">
      <c r="A58" s="257" t="s">
        <v>115</v>
      </c>
      <c r="B58" s="258">
        <v>40</v>
      </c>
      <c r="C58" s="259">
        <v>238</v>
      </c>
      <c r="D58" s="259">
        <f t="shared" si="3"/>
        <v>0.49429894701862964</v>
      </c>
      <c r="E58" s="103"/>
    </row>
    <row r="59" spans="1:5" s="85" customFormat="1" ht="15" customHeight="1">
      <c r="A59" s="319" t="s">
        <v>42</v>
      </c>
      <c r="B59" s="319"/>
      <c r="C59" s="319"/>
      <c r="D59" s="239"/>
      <c r="E59" s="103"/>
    </row>
    <row r="60" spans="1:5" s="85" customFormat="1" ht="15" customHeight="1">
      <c r="A60" s="260" t="s">
        <v>332</v>
      </c>
      <c r="B60" s="260"/>
      <c r="C60" s="260"/>
      <c r="D60" s="239"/>
      <c r="E60" s="103"/>
    </row>
    <row r="61" spans="1:5" s="85" customFormat="1" ht="12.75">
      <c r="A61" s="107"/>
      <c r="B61" s="106"/>
      <c r="C61" s="106"/>
      <c r="D61" s="103"/>
      <c r="E61" s="103"/>
    </row>
  </sheetData>
  <sheetProtection/>
  <mergeCells count="9">
    <mergeCell ref="A59:C59"/>
    <mergeCell ref="A7:D7"/>
    <mergeCell ref="A26:D26"/>
    <mergeCell ref="A37:D37"/>
    <mergeCell ref="A1:D1"/>
    <mergeCell ref="A2:D2"/>
    <mergeCell ref="A3:D3"/>
    <mergeCell ref="A4:D4"/>
    <mergeCell ref="A50:D5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3" r:id="rId1"/>
  <headerFooter>
    <oddHeader>&amp;LODEPA</oddHead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6"/>
  <sheetViews>
    <sheetView view="pageBreakPreview" zoomScaleSheetLayoutView="100" zoomScalePageLayoutView="0" workbookViewId="0" topLeftCell="A1">
      <selection activeCell="F1" sqref="F1"/>
    </sheetView>
  </sheetViews>
  <sheetFormatPr defaultColWidth="11.421875" defaultRowHeight="12.75"/>
  <cols>
    <col min="1" max="1" width="40.140625" style="29" customWidth="1"/>
    <col min="2" max="2" width="24.421875" style="29" customWidth="1"/>
    <col min="3" max="3" width="22.421875" style="29" customWidth="1"/>
    <col min="4" max="4" width="22.140625" style="82" customWidth="1"/>
    <col min="5" max="5" width="32.8515625" style="82" customWidth="1"/>
    <col min="7" max="7" width="11.421875" style="96" customWidth="1"/>
    <col min="8" max="8" width="11.421875" style="93" customWidth="1"/>
  </cols>
  <sheetData>
    <row r="1" spans="1:8" ht="14.25" customHeight="1">
      <c r="A1" s="326" t="s">
        <v>199</v>
      </c>
      <c r="B1" s="326"/>
      <c r="C1" s="326"/>
      <c r="D1" s="326"/>
      <c r="E1" s="326"/>
      <c r="H1" s="95"/>
    </row>
    <row r="2" spans="1:8" ht="14.25" customHeight="1">
      <c r="A2" s="316" t="s">
        <v>150</v>
      </c>
      <c r="B2" s="316"/>
      <c r="C2" s="316"/>
      <c r="D2" s="316"/>
      <c r="E2" s="316"/>
      <c r="H2" s="95"/>
    </row>
    <row r="3" spans="1:8" ht="14.25" customHeight="1">
      <c r="A3" s="286" t="s">
        <v>253</v>
      </c>
      <c r="B3" s="286"/>
      <c r="C3" s="286"/>
      <c r="D3" s="286"/>
      <c r="E3" s="286"/>
      <c r="H3" s="95"/>
    </row>
    <row r="4" spans="1:8" ht="14.25" customHeight="1">
      <c r="A4" s="334" t="s">
        <v>324</v>
      </c>
      <c r="B4" s="334"/>
      <c r="C4" s="334"/>
      <c r="D4" s="334"/>
      <c r="E4" s="334"/>
      <c r="H4" s="95"/>
    </row>
    <row r="5" spans="1:8" ht="14.25" customHeight="1">
      <c r="A5" s="261"/>
      <c r="B5" s="223"/>
      <c r="C5" s="223"/>
      <c r="D5" s="262"/>
      <c r="E5" s="262"/>
      <c r="H5" s="95"/>
    </row>
    <row r="6" spans="1:8" ht="14.25" customHeight="1">
      <c r="A6" s="225"/>
      <c r="B6" s="225"/>
      <c r="C6" s="225"/>
      <c r="D6" s="263"/>
      <c r="E6" s="263"/>
      <c r="G6" s="97"/>
      <c r="H6" s="95"/>
    </row>
    <row r="7" spans="1:9" ht="24" customHeight="1">
      <c r="A7" s="264" t="s">
        <v>62</v>
      </c>
      <c r="B7" s="228" t="s">
        <v>31</v>
      </c>
      <c r="C7" s="228" t="s">
        <v>255</v>
      </c>
      <c r="D7" s="228" t="s">
        <v>265</v>
      </c>
      <c r="E7" s="228" t="s">
        <v>254</v>
      </c>
      <c r="G7" s="18"/>
      <c r="H7" s="94"/>
      <c r="I7" s="18"/>
    </row>
    <row r="8" spans="1:9" ht="14.25" customHeight="1">
      <c r="A8" s="331" t="s">
        <v>64</v>
      </c>
      <c r="B8" s="332"/>
      <c r="C8" s="332"/>
      <c r="D8" s="332"/>
      <c r="E8" s="333"/>
      <c r="G8" s="98"/>
      <c r="H8" s="94"/>
      <c r="I8" s="18"/>
    </row>
    <row r="9" spans="1:8" ht="14.25" customHeight="1">
      <c r="A9" s="265" t="s">
        <v>182</v>
      </c>
      <c r="B9" s="266" t="s">
        <v>156</v>
      </c>
      <c r="C9" s="253">
        <v>110000</v>
      </c>
      <c r="D9" s="253" t="s">
        <v>230</v>
      </c>
      <c r="E9" s="254" t="s">
        <v>340</v>
      </c>
      <c r="G9" s="101"/>
      <c r="H9" s="94"/>
    </row>
    <row r="10" spans="1:8" ht="14.25" customHeight="1">
      <c r="A10" s="267" t="s">
        <v>266</v>
      </c>
      <c r="B10" s="194" t="s">
        <v>157</v>
      </c>
      <c r="C10" s="256">
        <v>93250</v>
      </c>
      <c r="D10" s="256" t="s">
        <v>336</v>
      </c>
      <c r="E10" s="195" t="s">
        <v>341</v>
      </c>
      <c r="G10" s="98"/>
      <c r="H10" s="94"/>
    </row>
    <row r="11" spans="1:8" ht="14.25" customHeight="1">
      <c r="A11" s="267" t="s">
        <v>163</v>
      </c>
      <c r="B11" s="194" t="s">
        <v>158</v>
      </c>
      <c r="C11" s="256">
        <v>15000</v>
      </c>
      <c r="D11" s="256" t="s">
        <v>231</v>
      </c>
      <c r="E11" s="195" t="s">
        <v>342</v>
      </c>
      <c r="G11" s="98"/>
      <c r="H11" s="94"/>
    </row>
    <row r="12" spans="1:8" ht="14.25" customHeight="1">
      <c r="A12" s="267" t="s">
        <v>267</v>
      </c>
      <c r="B12" s="194" t="s">
        <v>156</v>
      </c>
      <c r="C12" s="256">
        <v>46250</v>
      </c>
      <c r="D12" s="256" t="s">
        <v>290</v>
      </c>
      <c r="E12" s="195" t="s">
        <v>343</v>
      </c>
      <c r="G12" s="98"/>
      <c r="H12" s="94"/>
    </row>
    <row r="13" spans="1:8" ht="14.25" customHeight="1">
      <c r="A13" s="267" t="s">
        <v>268</v>
      </c>
      <c r="B13" s="194" t="s">
        <v>156</v>
      </c>
      <c r="C13" s="256">
        <v>45000</v>
      </c>
      <c r="D13" s="256" t="s">
        <v>291</v>
      </c>
      <c r="E13" s="195" t="s">
        <v>344</v>
      </c>
      <c r="G13" s="98"/>
      <c r="H13" s="94"/>
    </row>
    <row r="14" spans="1:8" ht="14.25" customHeight="1">
      <c r="A14" s="267" t="s">
        <v>269</v>
      </c>
      <c r="B14" s="194" t="s">
        <v>159</v>
      </c>
      <c r="C14" s="256">
        <v>54480</v>
      </c>
      <c r="D14" s="256" t="s">
        <v>232</v>
      </c>
      <c r="E14" s="195" t="s">
        <v>345</v>
      </c>
      <c r="F14" s="74"/>
      <c r="G14" s="98"/>
      <c r="H14" s="94"/>
    </row>
    <row r="15" spans="1:8" ht="14.25" customHeight="1">
      <c r="A15" s="267" t="s">
        <v>181</v>
      </c>
      <c r="B15" s="194" t="s">
        <v>160</v>
      </c>
      <c r="C15" s="256">
        <v>59420</v>
      </c>
      <c r="D15" s="256" t="s">
        <v>337</v>
      </c>
      <c r="E15" s="195" t="s">
        <v>346</v>
      </c>
      <c r="G15" s="98"/>
      <c r="H15" s="94"/>
    </row>
    <row r="16" spans="1:8" ht="14.25" customHeight="1">
      <c r="A16" s="267" t="s">
        <v>75</v>
      </c>
      <c r="B16" s="194" t="s">
        <v>160</v>
      </c>
      <c r="C16" s="256">
        <v>59420</v>
      </c>
      <c r="D16" s="256" t="s">
        <v>337</v>
      </c>
      <c r="E16" s="195" t="s">
        <v>346</v>
      </c>
      <c r="G16" s="98"/>
      <c r="H16" s="94"/>
    </row>
    <row r="17" spans="1:8" ht="14.25" customHeight="1">
      <c r="A17" s="267" t="s">
        <v>270</v>
      </c>
      <c r="B17" s="194" t="s">
        <v>151</v>
      </c>
      <c r="C17" s="256">
        <v>3750</v>
      </c>
      <c r="D17" s="256" t="s">
        <v>233</v>
      </c>
      <c r="E17" s="195" t="s">
        <v>347</v>
      </c>
      <c r="G17" s="98"/>
      <c r="H17" s="94"/>
    </row>
    <row r="18" spans="1:8" ht="14.25" customHeight="1">
      <c r="A18" s="267" t="s">
        <v>271</v>
      </c>
      <c r="B18" s="194" t="s">
        <v>151</v>
      </c>
      <c r="C18" s="256">
        <v>2700</v>
      </c>
      <c r="D18" s="256" t="s">
        <v>234</v>
      </c>
      <c r="E18" s="195" t="s">
        <v>348</v>
      </c>
      <c r="G18" s="98"/>
      <c r="H18" s="94"/>
    </row>
    <row r="19" spans="1:8" ht="14.25" customHeight="1">
      <c r="A19" s="267" t="s">
        <v>417</v>
      </c>
      <c r="B19" s="194" t="s">
        <v>151</v>
      </c>
      <c r="C19" s="256">
        <v>3600</v>
      </c>
      <c r="D19" s="256" t="s">
        <v>249</v>
      </c>
      <c r="E19" s="195" t="s">
        <v>349</v>
      </c>
      <c r="G19" s="98"/>
      <c r="H19" s="94"/>
    </row>
    <row r="20" spans="1:8" ht="14.25" customHeight="1">
      <c r="A20" s="267" t="s">
        <v>65</v>
      </c>
      <c r="B20" s="194" t="s">
        <v>427</v>
      </c>
      <c r="C20" s="256">
        <v>88770</v>
      </c>
      <c r="D20" s="256" t="s">
        <v>429</v>
      </c>
      <c r="E20" s="195" t="s">
        <v>428</v>
      </c>
      <c r="G20" s="98"/>
      <c r="H20" s="94"/>
    </row>
    <row r="21" spans="1:8" ht="14.25" customHeight="1">
      <c r="A21" s="267" t="s">
        <v>66</v>
      </c>
      <c r="B21" s="194" t="s">
        <v>427</v>
      </c>
      <c r="C21" s="256">
        <v>88770</v>
      </c>
      <c r="D21" s="256" t="s">
        <v>429</v>
      </c>
      <c r="E21" s="195" t="s">
        <v>428</v>
      </c>
      <c r="G21" s="98"/>
      <c r="H21" s="94"/>
    </row>
    <row r="22" spans="1:8" ht="14.25" customHeight="1">
      <c r="A22" s="267" t="s">
        <v>272</v>
      </c>
      <c r="B22" s="194" t="s">
        <v>427</v>
      </c>
      <c r="C22" s="256">
        <v>88770</v>
      </c>
      <c r="D22" s="256" t="s">
        <v>429</v>
      </c>
      <c r="E22" s="195" t="s">
        <v>428</v>
      </c>
      <c r="G22" s="98"/>
      <c r="H22" s="94"/>
    </row>
    <row r="23" spans="1:8" ht="14.25" customHeight="1">
      <c r="A23" s="267" t="s">
        <v>67</v>
      </c>
      <c r="B23" s="194" t="s">
        <v>427</v>
      </c>
      <c r="C23" s="256">
        <v>88770</v>
      </c>
      <c r="D23" s="256" t="s">
        <v>429</v>
      </c>
      <c r="E23" s="195" t="s">
        <v>428</v>
      </c>
      <c r="G23" s="98"/>
      <c r="H23" s="94"/>
    </row>
    <row r="24" spans="1:8" ht="14.25" customHeight="1">
      <c r="A24" s="267" t="s">
        <v>68</v>
      </c>
      <c r="B24" s="194" t="s">
        <v>161</v>
      </c>
      <c r="C24" s="256">
        <v>19600</v>
      </c>
      <c r="D24" s="256" t="s">
        <v>338</v>
      </c>
      <c r="E24" s="195" t="s">
        <v>350</v>
      </c>
      <c r="G24" s="98"/>
      <c r="H24" s="94"/>
    </row>
    <row r="25" spans="1:8" ht="14.25" customHeight="1">
      <c r="A25" s="267" t="s">
        <v>69</v>
      </c>
      <c r="B25" s="194" t="s">
        <v>427</v>
      </c>
      <c r="C25" s="256">
        <v>88770</v>
      </c>
      <c r="D25" s="256" t="s">
        <v>429</v>
      </c>
      <c r="E25" s="195" t="s">
        <v>428</v>
      </c>
      <c r="G25" s="98"/>
      <c r="H25" s="94"/>
    </row>
    <row r="26" spans="1:8" ht="14.25" customHeight="1">
      <c r="A26" s="267" t="s">
        <v>70</v>
      </c>
      <c r="B26" s="194" t="s">
        <v>427</v>
      </c>
      <c r="C26" s="256">
        <v>88770</v>
      </c>
      <c r="D26" s="256" t="s">
        <v>429</v>
      </c>
      <c r="E26" s="195" t="s">
        <v>428</v>
      </c>
      <c r="G26" s="98"/>
      <c r="H26" s="94"/>
    </row>
    <row r="27" spans="1:8" ht="14.25" customHeight="1">
      <c r="A27" s="268" t="s">
        <v>273</v>
      </c>
      <c r="B27" s="269" t="s">
        <v>427</v>
      </c>
      <c r="C27" s="258">
        <v>88770</v>
      </c>
      <c r="D27" s="258" t="s">
        <v>429</v>
      </c>
      <c r="E27" s="259" t="s">
        <v>428</v>
      </c>
      <c r="H27" s="94"/>
    </row>
    <row r="28" spans="1:8" ht="14.25">
      <c r="A28" s="304" t="s">
        <v>71</v>
      </c>
      <c r="B28" s="305"/>
      <c r="C28" s="305"/>
      <c r="D28" s="305"/>
      <c r="E28" s="306"/>
      <c r="H28" s="94"/>
    </row>
    <row r="29" spans="1:8" ht="14.25" customHeight="1">
      <c r="A29" s="265" t="s">
        <v>183</v>
      </c>
      <c r="B29" s="266" t="s">
        <v>155</v>
      </c>
      <c r="C29" s="253">
        <v>17500</v>
      </c>
      <c r="D29" s="253" t="s">
        <v>292</v>
      </c>
      <c r="E29" s="270" t="s">
        <v>351</v>
      </c>
      <c r="G29" s="98"/>
      <c r="H29" s="94"/>
    </row>
    <row r="30" spans="1:8" ht="14.25" customHeight="1">
      <c r="A30" s="267" t="s">
        <v>274</v>
      </c>
      <c r="B30" s="194" t="s">
        <v>155</v>
      </c>
      <c r="C30" s="256">
        <v>19500</v>
      </c>
      <c r="D30" s="256" t="s">
        <v>293</v>
      </c>
      <c r="E30" s="271" t="s">
        <v>352</v>
      </c>
      <c r="G30" s="98"/>
      <c r="H30" s="94"/>
    </row>
    <row r="31" spans="1:8" ht="14.25" customHeight="1">
      <c r="A31" s="267" t="s">
        <v>418</v>
      </c>
      <c r="B31" s="194" t="s">
        <v>154</v>
      </c>
      <c r="C31" s="256">
        <v>10500</v>
      </c>
      <c r="D31" s="256" t="s">
        <v>294</v>
      </c>
      <c r="E31" s="271" t="s">
        <v>353</v>
      </c>
      <c r="G31" s="98"/>
      <c r="H31" s="94"/>
    </row>
    <row r="32" spans="1:8" ht="14.25" customHeight="1">
      <c r="A32" s="267" t="s">
        <v>419</v>
      </c>
      <c r="B32" s="194" t="s">
        <v>154</v>
      </c>
      <c r="C32" s="256">
        <v>10500</v>
      </c>
      <c r="D32" s="256" t="s">
        <v>294</v>
      </c>
      <c r="E32" s="271" t="s">
        <v>353</v>
      </c>
      <c r="G32" s="98"/>
      <c r="H32" s="94"/>
    </row>
    <row r="33" spans="1:8" ht="14.25" customHeight="1">
      <c r="A33" s="267" t="s">
        <v>186</v>
      </c>
      <c r="B33" s="194" t="s">
        <v>154</v>
      </c>
      <c r="C33" s="256">
        <v>23500</v>
      </c>
      <c r="D33" s="256" t="s">
        <v>237</v>
      </c>
      <c r="E33" s="271" t="s">
        <v>354</v>
      </c>
      <c r="G33" s="98"/>
      <c r="H33" s="94"/>
    </row>
    <row r="34" spans="1:8" ht="14.25" customHeight="1">
      <c r="A34" s="267" t="s">
        <v>177</v>
      </c>
      <c r="B34" s="194" t="s">
        <v>155</v>
      </c>
      <c r="C34" s="256">
        <v>15100</v>
      </c>
      <c r="D34" s="256" t="s">
        <v>238</v>
      </c>
      <c r="E34" s="271" t="s">
        <v>355</v>
      </c>
      <c r="G34" s="98"/>
      <c r="H34" s="94"/>
    </row>
    <row r="35" spans="1:9" ht="14.25" customHeight="1">
      <c r="A35" s="267" t="s">
        <v>178</v>
      </c>
      <c r="B35" s="194" t="s">
        <v>155</v>
      </c>
      <c r="C35" s="256">
        <v>15100</v>
      </c>
      <c r="D35" s="256" t="s">
        <v>238</v>
      </c>
      <c r="E35" s="271" t="s">
        <v>355</v>
      </c>
      <c r="F35" s="72"/>
      <c r="G35" s="98"/>
      <c r="H35" s="94"/>
      <c r="I35" s="72"/>
    </row>
    <row r="36" spans="1:8" ht="14.25" customHeight="1">
      <c r="A36" s="267" t="s">
        <v>185</v>
      </c>
      <c r="B36" s="194" t="s">
        <v>151</v>
      </c>
      <c r="C36" s="256">
        <v>2400</v>
      </c>
      <c r="D36" s="256" t="s">
        <v>232</v>
      </c>
      <c r="E36" s="271" t="s">
        <v>345</v>
      </c>
      <c r="G36" s="98"/>
      <c r="H36" s="94"/>
    </row>
    <row r="37" spans="1:8" ht="14.25" customHeight="1">
      <c r="A37" s="267" t="s">
        <v>164</v>
      </c>
      <c r="B37" s="227" t="s">
        <v>161</v>
      </c>
      <c r="C37" s="256">
        <v>17000</v>
      </c>
      <c r="D37" s="256" t="s">
        <v>235</v>
      </c>
      <c r="E37" s="271" t="s">
        <v>356</v>
      </c>
      <c r="G37" s="98"/>
      <c r="H37" s="94"/>
    </row>
    <row r="38" spans="1:8" ht="14.25" customHeight="1">
      <c r="A38" s="267" t="s">
        <v>72</v>
      </c>
      <c r="B38" s="227" t="s">
        <v>156</v>
      </c>
      <c r="C38" s="256">
        <v>50000</v>
      </c>
      <c r="D38" s="256" t="s">
        <v>236</v>
      </c>
      <c r="E38" s="271" t="s">
        <v>357</v>
      </c>
      <c r="G38" s="98"/>
      <c r="H38" s="94"/>
    </row>
    <row r="39" spans="1:8" ht="14.25" customHeight="1">
      <c r="A39" s="267" t="s">
        <v>165</v>
      </c>
      <c r="B39" s="194" t="s">
        <v>152</v>
      </c>
      <c r="C39" s="256">
        <v>26000</v>
      </c>
      <c r="D39" s="256" t="s">
        <v>239</v>
      </c>
      <c r="E39" s="271" t="s">
        <v>358</v>
      </c>
      <c r="G39" s="98"/>
      <c r="H39" s="94"/>
    </row>
    <row r="40" spans="1:8" ht="14.25" customHeight="1">
      <c r="A40" s="267" t="s">
        <v>166</v>
      </c>
      <c r="B40" s="194" t="s">
        <v>152</v>
      </c>
      <c r="C40" s="256">
        <v>24000</v>
      </c>
      <c r="D40" s="256" t="s">
        <v>240</v>
      </c>
      <c r="E40" s="271" t="s">
        <v>359</v>
      </c>
      <c r="G40" s="98"/>
      <c r="H40" s="94"/>
    </row>
    <row r="41" spans="1:8" ht="14.25" customHeight="1">
      <c r="A41" s="267" t="s">
        <v>167</v>
      </c>
      <c r="B41" s="194" t="s">
        <v>152</v>
      </c>
      <c r="C41" s="256">
        <v>24000</v>
      </c>
      <c r="D41" s="256" t="s">
        <v>240</v>
      </c>
      <c r="E41" s="271" t="s">
        <v>359</v>
      </c>
      <c r="G41" s="98"/>
      <c r="H41" s="94"/>
    </row>
    <row r="42" spans="1:8" ht="14.25" customHeight="1">
      <c r="A42" s="267" t="s">
        <v>275</v>
      </c>
      <c r="B42" s="194" t="s">
        <v>155</v>
      </c>
      <c r="C42" s="256">
        <v>25200</v>
      </c>
      <c r="D42" s="256" t="s">
        <v>295</v>
      </c>
      <c r="E42" s="271" t="s">
        <v>360</v>
      </c>
      <c r="G42" s="98"/>
      <c r="H42" s="94"/>
    </row>
    <row r="43" spans="1:8" ht="14.25" customHeight="1">
      <c r="A43" s="267" t="s">
        <v>168</v>
      </c>
      <c r="B43" s="194" t="s">
        <v>152</v>
      </c>
      <c r="C43" s="256">
        <v>29800</v>
      </c>
      <c r="D43" s="256" t="s">
        <v>241</v>
      </c>
      <c r="E43" s="271" t="s">
        <v>361</v>
      </c>
      <c r="G43" s="98"/>
      <c r="H43" s="94"/>
    </row>
    <row r="44" spans="1:8" ht="14.25" customHeight="1">
      <c r="A44" s="267" t="s">
        <v>184</v>
      </c>
      <c r="B44" s="194" t="s">
        <v>155</v>
      </c>
      <c r="C44" s="256">
        <v>8200</v>
      </c>
      <c r="D44" s="256" t="s">
        <v>242</v>
      </c>
      <c r="E44" s="271" t="s">
        <v>362</v>
      </c>
      <c r="G44" s="98"/>
      <c r="H44" s="94"/>
    </row>
    <row r="45" spans="1:8" ht="14.25" customHeight="1">
      <c r="A45" s="267" t="s">
        <v>169</v>
      </c>
      <c r="B45" s="194" t="s">
        <v>155</v>
      </c>
      <c r="C45" s="256">
        <v>27300</v>
      </c>
      <c r="D45" s="256" t="s">
        <v>243</v>
      </c>
      <c r="E45" s="271" t="s">
        <v>363</v>
      </c>
      <c r="G45" s="98"/>
      <c r="H45" s="94"/>
    </row>
    <row r="46" spans="1:8" ht="14.25" customHeight="1">
      <c r="A46" s="268" t="s">
        <v>317</v>
      </c>
      <c r="B46" s="269" t="s">
        <v>156</v>
      </c>
      <c r="C46" s="258">
        <v>27071</v>
      </c>
      <c r="D46" s="258" t="s">
        <v>339</v>
      </c>
      <c r="E46" s="272" t="s">
        <v>364</v>
      </c>
      <c r="G46" s="98"/>
      <c r="H46" s="94"/>
    </row>
    <row r="47" spans="1:8" ht="14.25" customHeight="1">
      <c r="A47" s="304" t="s">
        <v>74</v>
      </c>
      <c r="B47" s="305"/>
      <c r="C47" s="305"/>
      <c r="D47" s="305"/>
      <c r="E47" s="306"/>
      <c r="H47" s="94"/>
    </row>
    <row r="48" spans="1:8" ht="14.25" customHeight="1">
      <c r="A48" s="265" t="s">
        <v>170</v>
      </c>
      <c r="B48" s="266" t="s">
        <v>155</v>
      </c>
      <c r="C48" s="253">
        <v>20200</v>
      </c>
      <c r="D48" s="253" t="s">
        <v>244</v>
      </c>
      <c r="E48" s="270" t="s">
        <v>365</v>
      </c>
      <c r="G48" s="98"/>
      <c r="H48" s="94"/>
    </row>
    <row r="49" spans="1:8" ht="14.25" customHeight="1">
      <c r="A49" s="267" t="s">
        <v>187</v>
      </c>
      <c r="B49" s="194" t="s">
        <v>155</v>
      </c>
      <c r="C49" s="256">
        <v>19600</v>
      </c>
      <c r="D49" s="256" t="s">
        <v>245</v>
      </c>
      <c r="E49" s="271" t="s">
        <v>366</v>
      </c>
      <c r="G49" s="98"/>
      <c r="H49" s="94"/>
    </row>
    <row r="50" spans="1:8" ht="14.25" customHeight="1">
      <c r="A50" s="267" t="s">
        <v>171</v>
      </c>
      <c r="B50" s="194" t="s">
        <v>154</v>
      </c>
      <c r="C50" s="256">
        <v>19800</v>
      </c>
      <c r="D50" s="256" t="s">
        <v>296</v>
      </c>
      <c r="E50" s="271" t="s">
        <v>367</v>
      </c>
      <c r="G50" s="98"/>
      <c r="H50" s="94"/>
    </row>
    <row r="51" spans="1:8" ht="14.25" customHeight="1">
      <c r="A51" s="267" t="s">
        <v>276</v>
      </c>
      <c r="B51" s="194" t="s">
        <v>155</v>
      </c>
      <c r="C51" s="256">
        <v>12100</v>
      </c>
      <c r="D51" s="256" t="s">
        <v>246</v>
      </c>
      <c r="E51" s="271" t="s">
        <v>368</v>
      </c>
      <c r="G51" s="98"/>
      <c r="H51" s="94"/>
    </row>
    <row r="52" spans="1:8" ht="14.25" customHeight="1">
      <c r="A52" s="267" t="s">
        <v>277</v>
      </c>
      <c r="B52" s="194" t="s">
        <v>155</v>
      </c>
      <c r="C52" s="256">
        <v>12800</v>
      </c>
      <c r="D52" s="256" t="s">
        <v>297</v>
      </c>
      <c r="E52" s="271" t="s">
        <v>369</v>
      </c>
      <c r="G52" s="98"/>
      <c r="H52" s="94"/>
    </row>
    <row r="53" spans="1:8" ht="14.25" customHeight="1">
      <c r="A53" s="267" t="s">
        <v>278</v>
      </c>
      <c r="B53" s="194" t="s">
        <v>155</v>
      </c>
      <c r="C53" s="256">
        <v>19800</v>
      </c>
      <c r="D53" s="256" t="s">
        <v>298</v>
      </c>
      <c r="E53" s="271" t="s">
        <v>370</v>
      </c>
      <c r="G53" s="98"/>
      <c r="H53" s="94"/>
    </row>
    <row r="54" spans="1:8" ht="14.25" customHeight="1">
      <c r="A54" s="267" t="s">
        <v>279</v>
      </c>
      <c r="B54" s="194" t="s">
        <v>154</v>
      </c>
      <c r="C54" s="256">
        <v>15800</v>
      </c>
      <c r="D54" s="256" t="s">
        <v>299</v>
      </c>
      <c r="E54" s="271" t="s">
        <v>371</v>
      </c>
      <c r="G54" s="98"/>
      <c r="H54" s="94"/>
    </row>
    <row r="55" spans="1:10" ht="14.25" customHeight="1">
      <c r="A55" s="267" t="s">
        <v>280</v>
      </c>
      <c r="B55" s="194" t="s">
        <v>162</v>
      </c>
      <c r="C55" s="256">
        <v>70000</v>
      </c>
      <c r="D55" s="256" t="s">
        <v>247</v>
      </c>
      <c r="E55" s="271" t="s">
        <v>372</v>
      </c>
      <c r="F55" s="72"/>
      <c r="G55" s="98"/>
      <c r="H55" s="94"/>
      <c r="I55" s="72"/>
      <c r="J55" s="72"/>
    </row>
    <row r="56" spans="1:8" ht="14.25" customHeight="1">
      <c r="A56" s="267" t="s">
        <v>172</v>
      </c>
      <c r="B56" s="194" t="s">
        <v>155</v>
      </c>
      <c r="C56" s="256">
        <v>18900</v>
      </c>
      <c r="D56" s="256" t="s">
        <v>300</v>
      </c>
      <c r="E56" s="271" t="s">
        <v>373</v>
      </c>
      <c r="G56" s="98"/>
      <c r="H56" s="94"/>
    </row>
    <row r="57" spans="1:8" ht="14.25" customHeight="1">
      <c r="A57" s="267" t="s">
        <v>173</v>
      </c>
      <c r="B57" s="194" t="s">
        <v>155</v>
      </c>
      <c r="C57" s="256">
        <v>18720</v>
      </c>
      <c r="D57" s="256" t="s">
        <v>248</v>
      </c>
      <c r="E57" s="271" t="s">
        <v>374</v>
      </c>
      <c r="G57" s="98"/>
      <c r="H57" s="94"/>
    </row>
    <row r="58" spans="1:8" ht="14.25" customHeight="1">
      <c r="A58" s="267" t="s">
        <v>188</v>
      </c>
      <c r="B58" s="194" t="s">
        <v>153</v>
      </c>
      <c r="C58" s="256">
        <v>27000</v>
      </c>
      <c r="D58" s="256" t="s">
        <v>301</v>
      </c>
      <c r="E58" s="271" t="s">
        <v>375</v>
      </c>
      <c r="G58" s="98"/>
      <c r="H58" s="94"/>
    </row>
    <row r="59" spans="1:8" ht="14.25" customHeight="1">
      <c r="A59" s="267" t="s">
        <v>189</v>
      </c>
      <c r="B59" s="194" t="s">
        <v>153</v>
      </c>
      <c r="C59" s="256">
        <v>16250</v>
      </c>
      <c r="D59" s="256" t="s">
        <v>302</v>
      </c>
      <c r="E59" s="271" t="s">
        <v>376</v>
      </c>
      <c r="G59" s="98"/>
      <c r="H59" s="94"/>
    </row>
    <row r="60" spans="1:8" ht="14.25" customHeight="1">
      <c r="A60" s="268" t="s">
        <v>179</v>
      </c>
      <c r="B60" s="269" t="s">
        <v>152</v>
      </c>
      <c r="C60" s="258">
        <v>5400</v>
      </c>
      <c r="D60" s="258" t="s">
        <v>303</v>
      </c>
      <c r="E60" s="272" t="s">
        <v>377</v>
      </c>
      <c r="G60" s="98"/>
      <c r="H60" s="94"/>
    </row>
    <row r="61" spans="1:8" ht="14.25" customHeight="1">
      <c r="A61" s="304" t="s">
        <v>76</v>
      </c>
      <c r="B61" s="305"/>
      <c r="C61" s="305"/>
      <c r="D61" s="305"/>
      <c r="E61" s="306"/>
      <c r="H61" s="94"/>
    </row>
    <row r="62" spans="1:8" ht="14.25" customHeight="1">
      <c r="A62" s="265" t="s">
        <v>305</v>
      </c>
      <c r="B62" s="266" t="s">
        <v>151</v>
      </c>
      <c r="C62" s="253">
        <v>1550</v>
      </c>
      <c r="D62" s="253" t="s">
        <v>304</v>
      </c>
      <c r="E62" s="270" t="s">
        <v>378</v>
      </c>
      <c r="G62" s="98"/>
      <c r="H62" s="94"/>
    </row>
    <row r="63" spans="1:8" ht="14.25" customHeight="1">
      <c r="A63" s="267" t="s">
        <v>190</v>
      </c>
      <c r="B63" s="194" t="s">
        <v>151</v>
      </c>
      <c r="C63" s="256">
        <v>3600</v>
      </c>
      <c r="D63" s="256" t="s">
        <v>249</v>
      </c>
      <c r="E63" s="271" t="s">
        <v>349</v>
      </c>
      <c r="G63" s="98"/>
      <c r="H63" s="94"/>
    </row>
    <row r="64" spans="1:8" ht="14.25" customHeight="1">
      <c r="A64" s="273" t="s">
        <v>306</v>
      </c>
      <c r="B64" s="274" t="s">
        <v>151</v>
      </c>
      <c r="C64" s="258">
        <v>2600</v>
      </c>
      <c r="D64" s="258" t="s">
        <v>307</v>
      </c>
      <c r="E64" s="272" t="s">
        <v>379</v>
      </c>
      <c r="G64" s="98"/>
      <c r="H64" s="94"/>
    </row>
    <row r="65" spans="1:8" ht="14.25" customHeight="1">
      <c r="A65" s="330" t="s">
        <v>42</v>
      </c>
      <c r="B65" s="330"/>
      <c r="C65" s="330"/>
      <c r="D65" s="275"/>
      <c r="E65" s="275"/>
      <c r="H65" s="94"/>
    </row>
    <row r="66" spans="1:5" ht="14.25" customHeight="1">
      <c r="A66" s="225" t="s">
        <v>332</v>
      </c>
      <c r="B66" s="225"/>
      <c r="C66" s="225"/>
      <c r="D66" s="263"/>
      <c r="E66" s="263"/>
    </row>
  </sheetData>
  <sheetProtection/>
  <mergeCells count="9">
    <mergeCell ref="A65:C65"/>
    <mergeCell ref="A8:E8"/>
    <mergeCell ref="A28:E28"/>
    <mergeCell ref="A47:E47"/>
    <mergeCell ref="A61:E61"/>
    <mergeCell ref="A1:E1"/>
    <mergeCell ref="A2:E2"/>
    <mergeCell ref="A3:E3"/>
    <mergeCell ref="A4:E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64" r:id="rId1"/>
  <headerFooter>
    <oddHeader>&amp;LODEPA</oddHead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30"/>
  <sheetViews>
    <sheetView view="pageBreakPreview" zoomScaleSheetLayoutView="100" workbookViewId="0" topLeftCell="A1">
      <selection activeCell="F1" sqref="F1"/>
    </sheetView>
  </sheetViews>
  <sheetFormatPr defaultColWidth="11.421875" defaultRowHeight="12.75"/>
  <cols>
    <col min="1" max="1" width="21.7109375" style="0" customWidth="1"/>
    <col min="2" max="2" width="26.7109375" style="0" customWidth="1"/>
    <col min="3" max="3" width="17.8515625" style="0" customWidth="1"/>
    <col min="4" max="4" width="21.7109375" style="0" customWidth="1"/>
    <col min="5" max="5" width="29.28125" style="0" customWidth="1"/>
  </cols>
  <sheetData>
    <row r="1" spans="1:5" ht="14.25" customHeight="1">
      <c r="A1" s="335" t="s">
        <v>200</v>
      </c>
      <c r="B1" s="335"/>
      <c r="C1" s="335"/>
      <c r="D1" s="335"/>
      <c r="E1" s="335"/>
    </row>
    <row r="2" spans="1:6" ht="14.25" customHeight="1">
      <c r="A2" s="336" t="s">
        <v>208</v>
      </c>
      <c r="B2" s="336"/>
      <c r="C2" s="336"/>
      <c r="D2" s="336"/>
      <c r="E2" s="336"/>
      <c r="F2" s="74"/>
    </row>
    <row r="3" spans="1:5" ht="14.25" customHeight="1">
      <c r="A3" s="337" t="s">
        <v>252</v>
      </c>
      <c r="B3" s="337"/>
      <c r="C3" s="337"/>
      <c r="D3" s="337"/>
      <c r="E3" s="337"/>
    </row>
    <row r="4" spans="1:5" ht="14.25" customHeight="1">
      <c r="A4" s="338" t="s">
        <v>308</v>
      </c>
      <c r="B4" s="339"/>
      <c r="C4" s="339"/>
      <c r="D4" s="339"/>
      <c r="E4" s="339"/>
    </row>
    <row r="5" spans="1:5" ht="14.25" customHeight="1">
      <c r="A5" s="29"/>
      <c r="B5" s="29"/>
      <c r="C5" s="29"/>
      <c r="D5" s="29"/>
      <c r="E5" s="29"/>
    </row>
    <row r="6" spans="1:5" ht="24" customHeight="1">
      <c r="A6" s="121" t="s">
        <v>209</v>
      </c>
      <c r="B6" s="121" t="s">
        <v>210</v>
      </c>
      <c r="C6" s="119" t="s">
        <v>211</v>
      </c>
      <c r="D6" s="119" t="s">
        <v>420</v>
      </c>
      <c r="E6" s="119" t="s">
        <v>251</v>
      </c>
    </row>
    <row r="7" spans="1:5" ht="14.25" customHeight="1">
      <c r="A7" s="128" t="s">
        <v>212</v>
      </c>
      <c r="B7" s="129" t="s">
        <v>213</v>
      </c>
      <c r="C7" s="122">
        <v>17500</v>
      </c>
      <c r="D7" s="123">
        <v>350</v>
      </c>
      <c r="E7" s="84">
        <f>D7/481.49</f>
        <v>0.7269102162038672</v>
      </c>
    </row>
    <row r="8" spans="1:5" ht="14.25" customHeight="1">
      <c r="A8" s="128" t="s">
        <v>286</v>
      </c>
      <c r="B8" s="129" t="s">
        <v>284</v>
      </c>
      <c r="C8" s="122">
        <v>17500</v>
      </c>
      <c r="D8" s="123">
        <v>350</v>
      </c>
      <c r="E8" s="84">
        <f aca="true" t="shared" si="0" ref="E8:E26">D8/481.49</f>
        <v>0.7269102162038672</v>
      </c>
    </row>
    <row r="9" spans="1:5" ht="14.25" customHeight="1">
      <c r="A9" s="130"/>
      <c r="B9" s="131" t="s">
        <v>421</v>
      </c>
      <c r="C9" s="124">
        <v>18000</v>
      </c>
      <c r="D9" s="125">
        <v>360</v>
      </c>
      <c r="E9" s="99">
        <f t="shared" si="0"/>
        <v>0.7476790795239776</v>
      </c>
    </row>
    <row r="10" spans="1:5" ht="14.25" customHeight="1">
      <c r="A10" s="104" t="s">
        <v>214</v>
      </c>
      <c r="B10" s="132" t="s">
        <v>383</v>
      </c>
      <c r="C10" s="102">
        <v>16000</v>
      </c>
      <c r="D10" s="126">
        <f>C10/50</f>
        <v>320</v>
      </c>
      <c r="E10" s="86">
        <f t="shared" si="0"/>
        <v>0.6646036262435356</v>
      </c>
    </row>
    <row r="11" spans="1:5" ht="14.25" customHeight="1">
      <c r="A11" s="128" t="s">
        <v>286</v>
      </c>
      <c r="B11" s="132" t="s">
        <v>215</v>
      </c>
      <c r="C11" s="102">
        <v>15000</v>
      </c>
      <c r="D11" s="126">
        <f aca="true" t="shared" si="1" ref="D11:D26">C11/50</f>
        <v>300</v>
      </c>
      <c r="E11" s="84">
        <f t="shared" si="0"/>
        <v>0.6230658996033147</v>
      </c>
    </row>
    <row r="12" spans="1:5" ht="14.25" customHeight="1">
      <c r="A12" s="128"/>
      <c r="B12" s="132" t="s">
        <v>216</v>
      </c>
      <c r="C12" s="102">
        <v>14500</v>
      </c>
      <c r="D12" s="126">
        <f t="shared" si="1"/>
        <v>290</v>
      </c>
      <c r="E12" s="84">
        <f t="shared" si="0"/>
        <v>0.6022970362832042</v>
      </c>
    </row>
    <row r="13" spans="1:5" ht="14.25" customHeight="1">
      <c r="A13" s="128"/>
      <c r="B13" s="132" t="s">
        <v>217</v>
      </c>
      <c r="C13" s="102">
        <v>15000</v>
      </c>
      <c r="D13" s="126">
        <f t="shared" si="1"/>
        <v>300</v>
      </c>
      <c r="E13" s="84">
        <f t="shared" si="0"/>
        <v>0.6230658996033147</v>
      </c>
    </row>
    <row r="14" spans="1:5" ht="14.25" customHeight="1">
      <c r="A14" s="128"/>
      <c r="B14" s="132" t="s">
        <v>380</v>
      </c>
      <c r="C14" s="102">
        <v>17500</v>
      </c>
      <c r="D14" s="126">
        <f t="shared" si="1"/>
        <v>350</v>
      </c>
      <c r="E14" s="84">
        <f t="shared" si="0"/>
        <v>0.7269102162038672</v>
      </c>
    </row>
    <row r="15" spans="1:5" ht="14.25" customHeight="1">
      <c r="A15" s="128"/>
      <c r="B15" s="132" t="s">
        <v>381</v>
      </c>
      <c r="C15" s="102">
        <v>17500</v>
      </c>
      <c r="D15" s="126">
        <f t="shared" si="1"/>
        <v>350</v>
      </c>
      <c r="E15" s="84">
        <f t="shared" si="0"/>
        <v>0.7269102162038672</v>
      </c>
    </row>
    <row r="16" spans="1:5" ht="14.25" customHeight="1">
      <c r="A16" s="128"/>
      <c r="B16" s="132" t="s">
        <v>218</v>
      </c>
      <c r="C16" s="102">
        <v>15000</v>
      </c>
      <c r="D16" s="126">
        <f t="shared" si="1"/>
        <v>300</v>
      </c>
      <c r="E16" s="84">
        <f t="shared" si="0"/>
        <v>0.6230658996033147</v>
      </c>
    </row>
    <row r="17" spans="1:5" ht="14.25" customHeight="1">
      <c r="A17" s="128"/>
      <c r="B17" s="132" t="s">
        <v>219</v>
      </c>
      <c r="C17" s="102">
        <v>15000</v>
      </c>
      <c r="D17" s="126">
        <f t="shared" si="1"/>
        <v>300</v>
      </c>
      <c r="E17" s="84">
        <f t="shared" si="0"/>
        <v>0.6230658996033147</v>
      </c>
    </row>
    <row r="18" spans="1:5" ht="14.25" customHeight="1">
      <c r="A18" s="128"/>
      <c r="B18" s="132" t="s">
        <v>285</v>
      </c>
      <c r="C18" s="102">
        <v>15000</v>
      </c>
      <c r="D18" s="126">
        <f t="shared" si="1"/>
        <v>300</v>
      </c>
      <c r="E18" s="84">
        <f t="shared" si="0"/>
        <v>0.6230658996033147</v>
      </c>
    </row>
    <row r="19" spans="1:5" ht="14.25" customHeight="1">
      <c r="A19" s="128"/>
      <c r="B19" s="132" t="s">
        <v>220</v>
      </c>
      <c r="C19" s="102">
        <v>15000</v>
      </c>
      <c r="D19" s="126">
        <f t="shared" si="1"/>
        <v>300</v>
      </c>
      <c r="E19" s="84">
        <f t="shared" si="0"/>
        <v>0.6230658996033147</v>
      </c>
    </row>
    <row r="20" spans="1:5" ht="14.25" customHeight="1">
      <c r="A20" s="130"/>
      <c r="B20" s="133" t="s">
        <v>382</v>
      </c>
      <c r="C20" s="120">
        <v>16000</v>
      </c>
      <c r="D20" s="126">
        <f t="shared" si="1"/>
        <v>320</v>
      </c>
      <c r="E20" s="84">
        <f t="shared" si="0"/>
        <v>0.6646036262435356</v>
      </c>
    </row>
    <row r="21" spans="1:5" ht="14.25" customHeight="1">
      <c r="A21" s="134" t="s">
        <v>221</v>
      </c>
      <c r="B21" s="135" t="s">
        <v>222</v>
      </c>
      <c r="C21" s="111">
        <v>11000</v>
      </c>
      <c r="D21" s="112">
        <f t="shared" si="1"/>
        <v>220</v>
      </c>
      <c r="E21" s="86">
        <f t="shared" si="0"/>
        <v>0.4569149930424308</v>
      </c>
    </row>
    <row r="22" spans="1:5" ht="14.25" customHeight="1">
      <c r="A22" s="128" t="s">
        <v>286</v>
      </c>
      <c r="B22" s="132" t="s">
        <v>281</v>
      </c>
      <c r="C22" s="102">
        <v>10000</v>
      </c>
      <c r="D22" s="126">
        <f t="shared" si="1"/>
        <v>200</v>
      </c>
      <c r="E22" s="84">
        <f t="shared" si="0"/>
        <v>0.4153772664022098</v>
      </c>
    </row>
    <row r="23" spans="1:5" ht="14.25" customHeight="1">
      <c r="A23" s="128"/>
      <c r="B23" s="132" t="s">
        <v>223</v>
      </c>
      <c r="C23" s="102">
        <v>11000</v>
      </c>
      <c r="D23" s="126">
        <f t="shared" si="1"/>
        <v>220</v>
      </c>
      <c r="E23" s="84">
        <f t="shared" si="0"/>
        <v>0.4569149930424308</v>
      </c>
    </row>
    <row r="24" spans="1:5" ht="14.25" customHeight="1">
      <c r="A24" s="130"/>
      <c r="B24" s="133" t="s">
        <v>282</v>
      </c>
      <c r="C24" s="120">
        <v>10000</v>
      </c>
      <c r="D24" s="127">
        <f t="shared" si="1"/>
        <v>200</v>
      </c>
      <c r="E24" s="99">
        <f t="shared" si="0"/>
        <v>0.4153772664022098</v>
      </c>
    </row>
    <row r="25" spans="1:5" ht="14.25" customHeight="1">
      <c r="A25" s="134" t="s">
        <v>224</v>
      </c>
      <c r="B25" s="135" t="s">
        <v>225</v>
      </c>
      <c r="C25" s="111">
        <v>15000</v>
      </c>
      <c r="D25" s="126">
        <f t="shared" si="1"/>
        <v>300</v>
      </c>
      <c r="E25" s="84">
        <f t="shared" si="0"/>
        <v>0.6230658996033147</v>
      </c>
    </row>
    <row r="26" spans="1:5" ht="14.25" customHeight="1">
      <c r="A26" s="130" t="s">
        <v>286</v>
      </c>
      <c r="B26" s="133" t="s">
        <v>283</v>
      </c>
      <c r="C26" s="120">
        <v>16000</v>
      </c>
      <c r="D26" s="126">
        <f t="shared" si="1"/>
        <v>320</v>
      </c>
      <c r="E26" s="99">
        <f t="shared" si="0"/>
        <v>0.6646036262435356</v>
      </c>
    </row>
    <row r="27" spans="1:5" ht="14.25" customHeight="1">
      <c r="A27" s="136" t="s">
        <v>226</v>
      </c>
      <c r="B27" s="342" t="s">
        <v>227</v>
      </c>
      <c r="C27" s="344">
        <v>15500</v>
      </c>
      <c r="D27" s="346">
        <f>C27/50</f>
        <v>310</v>
      </c>
      <c r="E27" s="340">
        <f>D27/481.49</f>
        <v>0.6438347629234252</v>
      </c>
    </row>
    <row r="28" spans="1:5" ht="14.25" customHeight="1" thickBot="1">
      <c r="A28" s="137" t="s">
        <v>286</v>
      </c>
      <c r="B28" s="343"/>
      <c r="C28" s="345"/>
      <c r="D28" s="347"/>
      <c r="E28" s="341"/>
    </row>
    <row r="29" ht="12.75">
      <c r="A29" s="17" t="s">
        <v>229</v>
      </c>
    </row>
    <row r="30" ht="12.75">
      <c r="A30" s="17" t="s">
        <v>332</v>
      </c>
    </row>
  </sheetData>
  <sheetProtection/>
  <mergeCells count="8">
    <mergeCell ref="A1:E1"/>
    <mergeCell ref="A2:E2"/>
    <mergeCell ref="A3:E3"/>
    <mergeCell ref="A4:E4"/>
    <mergeCell ref="E27:E28"/>
    <mergeCell ref="B27:B28"/>
    <mergeCell ref="C27:C28"/>
    <mergeCell ref="D27:D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7"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1"/>
  <sheetViews>
    <sheetView view="pageBreakPreview" zoomScaleSheetLayoutView="100" zoomScalePageLayoutView="0" workbookViewId="0" topLeftCell="A1">
      <selection activeCell="E1" sqref="E1"/>
    </sheetView>
  </sheetViews>
  <sheetFormatPr defaultColWidth="11.421875" defaultRowHeight="12.75"/>
  <cols>
    <col min="1" max="1" width="27.8515625" style="29" customWidth="1"/>
    <col min="2" max="2" width="19.140625" style="29" customWidth="1"/>
    <col min="3" max="3" width="15.28125" style="29" customWidth="1"/>
    <col min="4" max="4" width="30.421875" style="77" customWidth="1"/>
    <col min="5" max="6" width="13.28125" style="3" customWidth="1"/>
    <col min="7" max="16384" width="11.421875" style="3" customWidth="1"/>
  </cols>
  <sheetData>
    <row r="1" spans="1:4" ht="14.25" customHeight="1">
      <c r="A1" s="359" t="s">
        <v>207</v>
      </c>
      <c r="B1" s="359"/>
      <c r="C1" s="359"/>
      <c r="D1" s="359"/>
    </row>
    <row r="2" spans="1:7" ht="14.25" customHeight="1">
      <c r="A2" s="360" t="s">
        <v>174</v>
      </c>
      <c r="B2" s="360"/>
      <c r="C2" s="360"/>
      <c r="D2" s="360"/>
      <c r="E2" s="5"/>
      <c r="F2" s="5"/>
      <c r="G2" s="4"/>
    </row>
    <row r="3" spans="1:7" ht="14.25" customHeight="1">
      <c r="A3" s="361" t="s">
        <v>253</v>
      </c>
      <c r="B3" s="361"/>
      <c r="C3" s="361"/>
      <c r="D3" s="361"/>
      <c r="E3" s="16"/>
      <c r="F3" s="16"/>
      <c r="G3" s="4"/>
    </row>
    <row r="4" spans="1:7" ht="14.25" customHeight="1">
      <c r="A4" s="362" t="s">
        <v>334</v>
      </c>
      <c r="B4" s="362"/>
      <c r="C4" s="362"/>
      <c r="D4" s="362"/>
      <c r="F4" s="5"/>
      <c r="G4" s="4"/>
    </row>
    <row r="5" spans="1:7" ht="14.25" customHeight="1">
      <c r="A5" s="355" t="s">
        <v>62</v>
      </c>
      <c r="B5" s="357" t="s">
        <v>60</v>
      </c>
      <c r="C5" s="353" t="s">
        <v>422</v>
      </c>
      <c r="D5" s="353"/>
      <c r="F5" s="5"/>
      <c r="G5" s="4"/>
    </row>
    <row r="6" spans="1:7" ht="14.25" customHeight="1">
      <c r="A6" s="356"/>
      <c r="B6" s="358"/>
      <c r="C6" s="276" t="s">
        <v>423</v>
      </c>
      <c r="D6" s="224" t="s">
        <v>424</v>
      </c>
      <c r="E6" s="2"/>
      <c r="F6" s="2"/>
      <c r="G6" s="2"/>
    </row>
    <row r="7" spans="1:7" ht="24" customHeight="1">
      <c r="A7" s="352" t="s">
        <v>54</v>
      </c>
      <c r="B7" s="353"/>
      <c r="C7" s="353"/>
      <c r="D7" s="354"/>
      <c r="E7" s="6"/>
      <c r="F7" s="6"/>
      <c r="G7" s="4"/>
    </row>
    <row r="8" spans="1:7" ht="14.25" customHeight="1">
      <c r="A8" s="138" t="s">
        <v>55</v>
      </c>
      <c r="B8" s="83" t="s">
        <v>61</v>
      </c>
      <c r="C8" s="83">
        <v>4726</v>
      </c>
      <c r="D8" s="92">
        <f aca="true" t="shared" si="0" ref="D8:D13">C8/481.49</f>
        <v>9.815364805084217</v>
      </c>
      <c r="E8" s="2"/>
      <c r="F8" s="2"/>
      <c r="G8" s="2"/>
    </row>
    <row r="9" spans="1:7" ht="14.25" customHeight="1">
      <c r="A9" s="138" t="s">
        <v>56</v>
      </c>
      <c r="B9" s="83" t="s">
        <v>61</v>
      </c>
      <c r="C9" s="83">
        <v>5000</v>
      </c>
      <c r="D9" s="92">
        <f t="shared" si="0"/>
        <v>10.384431660055245</v>
      </c>
      <c r="E9" s="2"/>
      <c r="F9" s="2"/>
      <c r="G9" s="2"/>
    </row>
    <row r="10" spans="1:7" ht="14.25" customHeight="1">
      <c r="A10" s="138" t="s">
        <v>57</v>
      </c>
      <c r="B10" s="83" t="s">
        <v>61</v>
      </c>
      <c r="C10" s="83">
        <v>4638</v>
      </c>
      <c r="D10" s="92">
        <f t="shared" si="0"/>
        <v>9.632598807867245</v>
      </c>
      <c r="E10" s="2"/>
      <c r="F10" s="2"/>
      <c r="G10" s="2"/>
    </row>
    <row r="11" spans="1:7" ht="14.25" customHeight="1">
      <c r="A11" s="138" t="s">
        <v>58</v>
      </c>
      <c r="B11" s="83" t="s">
        <v>61</v>
      </c>
      <c r="C11" s="83">
        <v>1718</v>
      </c>
      <c r="D11" s="92">
        <f t="shared" si="0"/>
        <v>3.5680907183949824</v>
      </c>
      <c r="E11" s="2"/>
      <c r="F11" s="2"/>
      <c r="G11" s="2"/>
    </row>
    <row r="12" spans="1:7" ht="14.25" customHeight="1">
      <c r="A12" s="138" t="s">
        <v>63</v>
      </c>
      <c r="B12" s="83" t="s">
        <v>61</v>
      </c>
      <c r="C12" s="83">
        <v>3100</v>
      </c>
      <c r="D12" s="92">
        <f t="shared" si="0"/>
        <v>6.438347629234252</v>
      </c>
      <c r="E12" s="2"/>
      <c r="F12" s="2"/>
      <c r="G12" s="2"/>
    </row>
    <row r="13" spans="1:7" ht="14.25" customHeight="1">
      <c r="A13" s="139" t="s">
        <v>59</v>
      </c>
      <c r="B13" s="117" t="s">
        <v>61</v>
      </c>
      <c r="C13" s="117">
        <v>2163</v>
      </c>
      <c r="D13" s="114">
        <f t="shared" si="0"/>
        <v>4.492305136139899</v>
      </c>
      <c r="E13" s="2"/>
      <c r="F13" s="2"/>
      <c r="G13" s="2"/>
    </row>
    <row r="14" spans="1:7" ht="14.25" customHeight="1">
      <c r="A14" s="349" t="s">
        <v>116</v>
      </c>
      <c r="B14" s="350"/>
      <c r="C14" s="350"/>
      <c r="D14" s="351"/>
      <c r="E14" s="2"/>
      <c r="F14" s="2"/>
      <c r="G14" s="2"/>
    </row>
    <row r="15" spans="1:7" ht="14.25" customHeight="1">
      <c r="A15" s="140" t="s">
        <v>425</v>
      </c>
      <c r="B15" s="141" t="s">
        <v>175</v>
      </c>
      <c r="C15" s="116">
        <v>7742</v>
      </c>
      <c r="D15" s="113">
        <f>C15/481.49</f>
        <v>16.07925398242954</v>
      </c>
      <c r="E15" s="2"/>
      <c r="F15" s="2"/>
      <c r="G15" s="2"/>
    </row>
    <row r="16" spans="1:7" ht="14.25" customHeight="1">
      <c r="A16" s="139" t="s">
        <v>426</v>
      </c>
      <c r="B16" s="142" t="s">
        <v>176</v>
      </c>
      <c r="C16" s="117">
        <v>11941</v>
      </c>
      <c r="D16" s="114">
        <f>C16/481.49</f>
        <v>24.800099690543934</v>
      </c>
      <c r="E16" s="2"/>
      <c r="F16" s="2"/>
      <c r="G16" s="2"/>
    </row>
    <row r="17" spans="1:7" ht="14.25" customHeight="1">
      <c r="A17" s="348" t="s">
        <v>42</v>
      </c>
      <c r="B17" s="348"/>
      <c r="C17" s="348"/>
      <c r="D17" s="78"/>
      <c r="E17" s="2"/>
      <c r="F17" s="2" t="s">
        <v>308</v>
      </c>
      <c r="G17" s="2"/>
    </row>
    <row r="18" spans="1:7" ht="14.25" customHeight="1">
      <c r="A18" s="17" t="s">
        <v>332</v>
      </c>
      <c r="B18" s="143"/>
      <c r="C18" s="143"/>
      <c r="D18" s="78"/>
      <c r="E18" s="2"/>
      <c r="F18" s="2"/>
      <c r="G18" s="4"/>
    </row>
    <row r="19" spans="1:7" ht="12.75">
      <c r="A19" s="30"/>
      <c r="B19" s="30"/>
      <c r="C19" s="30"/>
      <c r="D19" s="79"/>
      <c r="E19" s="4"/>
      <c r="F19" s="4"/>
      <c r="G19" s="4"/>
    </row>
    <row r="20" spans="1:7" ht="12.75">
      <c r="A20" s="30"/>
      <c r="B20" s="30"/>
      <c r="C20" s="30"/>
      <c r="D20" s="79"/>
      <c r="E20" s="4"/>
      <c r="F20" s="4"/>
      <c r="G20" s="4"/>
    </row>
    <row r="21" spans="1:7" ht="12.75">
      <c r="A21" s="31"/>
      <c r="B21" s="31"/>
      <c r="C21" s="31"/>
      <c r="D21" s="80"/>
      <c r="E21" s="4"/>
      <c r="F21" s="4"/>
      <c r="G21" s="4"/>
    </row>
  </sheetData>
  <sheetProtection/>
  <mergeCells count="10">
    <mergeCell ref="A1:D1"/>
    <mergeCell ref="A2:D2"/>
    <mergeCell ref="A3:D3"/>
    <mergeCell ref="A4:D4"/>
    <mergeCell ref="A17:C17"/>
    <mergeCell ref="A14:D14"/>
    <mergeCell ref="A7:D7"/>
    <mergeCell ref="A5:A6"/>
    <mergeCell ref="C5:D5"/>
    <mergeCell ref="B5:B6"/>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96" r:id="rId1"/>
  <headerFooter>
    <oddHeader>&amp;LODEPA</oddHeader>
    <oddFooter>&amp;C16</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view="pageBreakPreview" zoomScaleSheetLayoutView="100" zoomScalePageLayoutView="0" workbookViewId="0" topLeftCell="A1">
      <selection activeCell="D1" sqref="D1"/>
    </sheetView>
  </sheetViews>
  <sheetFormatPr defaultColWidth="11.421875" defaultRowHeight="12.75"/>
  <cols>
    <col min="1" max="1" width="9.28125" style="33" customWidth="1"/>
    <col min="2" max="2" width="91.7109375" style="33" customWidth="1"/>
    <col min="3" max="3" width="8.421875" style="33" customWidth="1"/>
    <col min="4" max="16384" width="11.421875" style="34" customWidth="1"/>
  </cols>
  <sheetData>
    <row r="1" spans="1:3" ht="21" customHeight="1">
      <c r="A1" s="144"/>
      <c r="B1" s="144" t="s">
        <v>120</v>
      </c>
      <c r="C1" s="144"/>
    </row>
    <row r="2" spans="1:3" ht="15">
      <c r="A2" s="145"/>
      <c r="B2" s="146"/>
      <c r="C2" s="145" t="s">
        <v>1</v>
      </c>
    </row>
    <row r="3" spans="1:3" ht="21" customHeight="1">
      <c r="A3" s="147"/>
      <c r="B3" s="148" t="s">
        <v>261</v>
      </c>
      <c r="C3" s="149">
        <v>3</v>
      </c>
    </row>
    <row r="4" spans="1:3" ht="21" customHeight="1">
      <c r="A4" s="150" t="s">
        <v>192</v>
      </c>
      <c r="B4" s="148"/>
      <c r="C4" s="151"/>
    </row>
    <row r="5" spans="1:3" ht="21" customHeight="1">
      <c r="A5" s="147">
        <v>1</v>
      </c>
      <c r="B5" s="148" t="s">
        <v>43</v>
      </c>
      <c r="C5" s="149">
        <v>4</v>
      </c>
    </row>
    <row r="6" spans="1:3" ht="21" customHeight="1">
      <c r="A6" s="147">
        <v>2</v>
      </c>
      <c r="B6" s="152" t="s">
        <v>44</v>
      </c>
      <c r="C6" s="149">
        <v>5</v>
      </c>
    </row>
    <row r="7" spans="1:3" ht="18.75" customHeight="1">
      <c r="A7" s="147">
        <v>3</v>
      </c>
      <c r="B7" s="152" t="s">
        <v>117</v>
      </c>
      <c r="C7" s="149">
        <v>6</v>
      </c>
    </row>
    <row r="8" spans="1:3" ht="21" customHeight="1">
      <c r="A8" s="147">
        <v>4</v>
      </c>
      <c r="B8" s="152" t="s">
        <v>118</v>
      </c>
      <c r="C8" s="149">
        <v>7</v>
      </c>
    </row>
    <row r="9" spans="1:3" ht="21" customHeight="1">
      <c r="A9" s="147">
        <v>5</v>
      </c>
      <c r="B9" s="152" t="s">
        <v>119</v>
      </c>
      <c r="C9" s="149">
        <v>12</v>
      </c>
    </row>
    <row r="10" spans="1:3" ht="21" customHeight="1">
      <c r="A10" s="147">
        <v>6</v>
      </c>
      <c r="B10" s="152" t="s">
        <v>257</v>
      </c>
      <c r="C10" s="149">
        <v>13</v>
      </c>
    </row>
    <row r="11" spans="1:3" ht="21" customHeight="1">
      <c r="A11" s="147">
        <v>7</v>
      </c>
      <c r="B11" s="152" t="s">
        <v>258</v>
      </c>
      <c r="C11" s="149">
        <v>14</v>
      </c>
    </row>
    <row r="12" spans="1:3" ht="21" customHeight="1">
      <c r="A12" s="147">
        <v>8</v>
      </c>
      <c r="B12" s="152" t="s">
        <v>259</v>
      </c>
      <c r="C12" s="149">
        <v>15</v>
      </c>
    </row>
    <row r="13" spans="1:3" ht="21" customHeight="1">
      <c r="A13" s="147">
        <v>9</v>
      </c>
      <c r="B13" s="152" t="s">
        <v>260</v>
      </c>
      <c r="C13" s="149">
        <v>16</v>
      </c>
    </row>
    <row r="14" spans="1:3" ht="24" customHeight="1">
      <c r="A14" s="150" t="s">
        <v>191</v>
      </c>
      <c r="B14" s="152"/>
      <c r="C14" s="153"/>
    </row>
    <row r="15" spans="1:3" ht="33" customHeight="1">
      <c r="A15" s="147">
        <v>1</v>
      </c>
      <c r="B15" s="154" t="s">
        <v>393</v>
      </c>
      <c r="C15" s="149">
        <v>8</v>
      </c>
    </row>
    <row r="16" spans="1:3" ht="33" customHeight="1">
      <c r="A16" s="147">
        <v>2</v>
      </c>
      <c r="B16" s="154" t="s">
        <v>394</v>
      </c>
      <c r="C16" s="149">
        <v>9</v>
      </c>
    </row>
    <row r="17" spans="1:3" ht="33" customHeight="1">
      <c r="A17" s="147">
        <v>3</v>
      </c>
      <c r="B17" s="154" t="s">
        <v>395</v>
      </c>
      <c r="C17" s="149">
        <v>10</v>
      </c>
    </row>
    <row r="18" spans="1:3" ht="33" customHeight="1">
      <c r="A18" s="147">
        <v>4</v>
      </c>
      <c r="B18" s="154" t="s">
        <v>396</v>
      </c>
      <c r="C18" s="149">
        <v>11</v>
      </c>
    </row>
    <row r="19" spans="1:3" ht="15">
      <c r="A19" s="146"/>
      <c r="B19" s="155"/>
      <c r="C19" s="156"/>
    </row>
    <row r="20" spans="1:3" ht="10.5" customHeight="1">
      <c r="A20" s="146"/>
      <c r="B20" s="146"/>
      <c r="C20" s="157"/>
    </row>
    <row r="21" spans="1:3" ht="26.25" customHeight="1">
      <c r="A21" s="284" t="s">
        <v>124</v>
      </c>
      <c r="B21" s="284"/>
      <c r="C21" s="284"/>
    </row>
    <row r="22" spans="1:3" ht="18" customHeight="1">
      <c r="A22" s="158" t="s">
        <v>125</v>
      </c>
      <c r="B22" s="159"/>
      <c r="C22" s="160"/>
    </row>
    <row r="23" spans="1:3" ht="21" customHeight="1">
      <c r="A23" s="158" t="s">
        <v>201</v>
      </c>
      <c r="B23" s="161"/>
      <c r="C23" s="158"/>
    </row>
  </sheetData>
  <sheetProtection/>
  <mergeCells count="1">
    <mergeCell ref="A21:C21"/>
  </mergeCells>
  <hyperlinks>
    <hyperlink ref="B6" location="Cuad1!A1" display="Recepción Nacional de Leche y Elaboración de Productos Lácteos."/>
    <hyperlink ref="C5" location="'C1'!A1" display="'C1'!A1"/>
    <hyperlink ref="C6" location="'C2'!A1" display="'C2'!A1"/>
    <hyperlink ref="C7" location="'C3'!A1" display="'C3'!A1"/>
    <hyperlink ref="C8" location="'C4'!A1" display="'C4'!A1"/>
    <hyperlink ref="C9" location="'C5'!A1" display="'C5'!A1"/>
    <hyperlink ref="C10" location="'C6'!A1" display="'C6'!A1"/>
    <hyperlink ref="C11" location="'C7'!A1" display="'C7'!A1"/>
    <hyperlink ref="C16" location="'G2'!A1" display="'G2'!A1"/>
    <hyperlink ref="C18" location="'G4'!A1" display="'G4'!A1"/>
    <hyperlink ref="C17" location="'G3'!A1" display="'G3'!A1"/>
    <hyperlink ref="C3" location="Comentario!A1" display="Comentario!A1"/>
    <hyperlink ref="C15" location="'G1'!A1" display="'G1'!A1"/>
    <hyperlink ref="C13" location="'C9'!A1" display="'C9'!A1"/>
    <hyperlink ref="C12" location="'C8'!A1" display="'C8'!A1"/>
  </hyperlinks>
  <printOptions/>
  <pageMargins left="0.7480314960629921" right="0.7480314960629921" top="0.984251968503937" bottom="0.984251968503937" header="0.31496062992125984" footer="0.31496062992125984"/>
  <pageSetup fitToHeight="1" fitToWidth="1" horizontalDpi="600" verticalDpi="600" orientation="portrait"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view="pageBreakPreview" zoomScaleSheetLayoutView="100" zoomScalePageLayoutView="0" workbookViewId="0" topLeftCell="A1">
      <selection activeCell="L24" sqref="L24"/>
    </sheetView>
  </sheetViews>
  <sheetFormatPr defaultColWidth="11.421875" defaultRowHeight="12.75"/>
  <sheetData>
    <row r="1" spans="1:9" ht="15">
      <c r="A1" s="162" t="s">
        <v>261</v>
      </c>
      <c r="B1" s="16"/>
      <c r="C1" s="16"/>
      <c r="D1" s="16"/>
      <c r="E1" s="16"/>
      <c r="F1" s="16"/>
      <c r="G1" s="16"/>
      <c r="H1" s="16"/>
      <c r="I1" s="16"/>
    </row>
    <row r="2" spans="1:9" ht="12.75">
      <c r="A2" s="16"/>
      <c r="B2" s="16"/>
      <c r="C2" s="16"/>
      <c r="D2" s="16"/>
      <c r="E2" s="16"/>
      <c r="F2" s="16"/>
      <c r="G2" s="16"/>
      <c r="H2" s="16"/>
      <c r="I2" s="16"/>
    </row>
    <row r="3" spans="1:9" ht="12.75">
      <c r="A3" s="16"/>
      <c r="B3" s="16"/>
      <c r="C3" s="16"/>
      <c r="D3" s="16"/>
      <c r="E3" s="16"/>
      <c r="F3" s="16"/>
      <c r="G3" s="16"/>
      <c r="H3" s="16"/>
      <c r="I3" s="16"/>
    </row>
    <row r="4" spans="1:9" ht="12.75">
      <c r="A4" s="16"/>
      <c r="B4" s="16"/>
      <c r="C4" s="16"/>
      <c r="D4" s="16"/>
      <c r="E4" s="16"/>
      <c r="F4" s="16"/>
      <c r="G4" s="16"/>
      <c r="H4" s="16"/>
      <c r="I4" s="16"/>
    </row>
    <row r="5" spans="1:9" ht="12.75">
      <c r="A5" s="16"/>
      <c r="B5" s="16"/>
      <c r="C5" s="16"/>
      <c r="D5" s="16"/>
      <c r="E5" s="16"/>
      <c r="F5" s="16"/>
      <c r="G5" s="16"/>
      <c r="H5" s="16"/>
      <c r="I5" s="16"/>
    </row>
    <row r="6" spans="1:9" ht="12.75">
      <c r="A6" s="16"/>
      <c r="B6" s="16"/>
      <c r="C6" s="16"/>
      <c r="D6" s="16"/>
      <c r="E6" s="16"/>
      <c r="F6" s="16"/>
      <c r="G6" s="16"/>
      <c r="H6" s="16"/>
      <c r="I6" s="16"/>
    </row>
    <row r="7" spans="1:9" ht="12.75">
      <c r="A7" s="16"/>
      <c r="B7" s="16"/>
      <c r="C7" s="16"/>
      <c r="D7" s="16"/>
      <c r="E7" s="16"/>
      <c r="F7" s="16"/>
      <c r="G7" s="16"/>
      <c r="H7" s="16"/>
      <c r="I7" s="16"/>
    </row>
    <row r="8" spans="1:9" ht="12.75">
      <c r="A8" s="16"/>
      <c r="B8" s="16"/>
      <c r="C8" s="16"/>
      <c r="D8" s="16"/>
      <c r="E8" s="16"/>
      <c r="F8" s="16"/>
      <c r="G8" s="16"/>
      <c r="H8" s="16"/>
      <c r="I8" s="16"/>
    </row>
    <row r="9" spans="1:9" ht="12.75">
      <c r="A9" s="16"/>
      <c r="B9" s="16"/>
      <c r="C9" s="16"/>
      <c r="D9" s="16"/>
      <c r="E9" s="16"/>
      <c r="F9" s="16"/>
      <c r="G9" s="16"/>
      <c r="H9" s="16"/>
      <c r="I9" s="16"/>
    </row>
    <row r="10" spans="1:9" ht="12.75">
      <c r="A10" s="16"/>
      <c r="B10" s="16"/>
      <c r="C10" s="16"/>
      <c r="D10" s="16"/>
      <c r="E10" s="16"/>
      <c r="F10" s="16"/>
      <c r="G10" s="16"/>
      <c r="H10" s="16"/>
      <c r="I10" s="16"/>
    </row>
    <row r="11" spans="1:9" ht="12.75">
      <c r="A11" s="16"/>
      <c r="B11" s="16"/>
      <c r="C11" s="16"/>
      <c r="D11" s="16"/>
      <c r="E11" s="16"/>
      <c r="F11" s="16"/>
      <c r="G11" s="16"/>
      <c r="H11" s="16"/>
      <c r="I11" s="16"/>
    </row>
    <row r="12" spans="1:9" ht="12.75">
      <c r="A12" s="16"/>
      <c r="B12" s="16"/>
      <c r="C12" s="16"/>
      <c r="D12" s="16"/>
      <c r="E12" s="16"/>
      <c r="F12" s="16"/>
      <c r="G12" s="16"/>
      <c r="H12" s="16"/>
      <c r="I12" s="16"/>
    </row>
    <row r="13" spans="1:9" ht="12.75">
      <c r="A13" s="16"/>
      <c r="B13" s="16"/>
      <c r="C13" s="16"/>
      <c r="D13" s="16"/>
      <c r="E13" s="16"/>
      <c r="F13" s="16"/>
      <c r="G13" s="16"/>
      <c r="H13" s="16"/>
      <c r="I13" s="16"/>
    </row>
    <row r="14" spans="1:9" ht="12.75">
      <c r="A14" s="16"/>
      <c r="B14" s="16"/>
      <c r="C14" s="16"/>
      <c r="D14" s="16"/>
      <c r="E14" s="16"/>
      <c r="F14" s="16"/>
      <c r="G14" s="16"/>
      <c r="H14" s="16"/>
      <c r="I14" s="16"/>
    </row>
    <row r="15" spans="1:9" ht="12.75">
      <c r="A15" s="16"/>
      <c r="B15" s="16"/>
      <c r="C15" s="16"/>
      <c r="D15" s="16"/>
      <c r="E15" s="16"/>
      <c r="F15" s="16"/>
      <c r="G15" s="16"/>
      <c r="H15" s="16"/>
      <c r="I15" s="16"/>
    </row>
    <row r="16" spans="1:9" ht="12.75">
      <c r="A16" s="16"/>
      <c r="B16" s="16"/>
      <c r="C16" s="16"/>
      <c r="D16" s="16"/>
      <c r="E16" s="16"/>
      <c r="F16" s="16"/>
      <c r="G16" s="16"/>
      <c r="H16" s="16"/>
      <c r="I16" s="16"/>
    </row>
    <row r="17" spans="1:9" ht="12.75">
      <c r="A17" s="16"/>
      <c r="B17" s="16"/>
      <c r="C17" s="16"/>
      <c r="D17" s="16"/>
      <c r="E17" s="16"/>
      <c r="F17" s="16"/>
      <c r="G17" s="16"/>
      <c r="H17" s="16"/>
      <c r="I17" s="16"/>
    </row>
    <row r="18" spans="1:9" ht="12.75">
      <c r="A18" s="16"/>
      <c r="B18" s="16"/>
      <c r="C18" s="16"/>
      <c r="D18" s="16"/>
      <c r="E18" s="16"/>
      <c r="F18" s="16"/>
      <c r="G18" s="16"/>
      <c r="H18" s="16"/>
      <c r="I18" s="16"/>
    </row>
    <row r="19" spans="1:9" ht="12.75">
      <c r="A19" s="16"/>
      <c r="B19" s="16"/>
      <c r="C19" s="16"/>
      <c r="D19" s="16"/>
      <c r="E19" s="16"/>
      <c r="F19" s="16"/>
      <c r="G19" s="16"/>
      <c r="H19" s="16"/>
      <c r="I19" s="16"/>
    </row>
    <row r="20" spans="1:9" ht="12.75">
      <c r="A20" s="16"/>
      <c r="B20" s="16"/>
      <c r="C20" s="16"/>
      <c r="D20" s="16"/>
      <c r="E20" s="16"/>
      <c r="F20" s="16"/>
      <c r="G20" s="16"/>
      <c r="H20" s="16"/>
      <c r="I20" s="16"/>
    </row>
    <row r="21" spans="1:9" ht="12.75">
      <c r="A21" s="16"/>
      <c r="B21" s="16"/>
      <c r="C21" s="16"/>
      <c r="D21" s="16"/>
      <c r="E21" s="16"/>
      <c r="F21" s="16"/>
      <c r="G21" s="16"/>
      <c r="H21" s="16"/>
      <c r="I21" s="16"/>
    </row>
    <row r="22" spans="1:9" ht="12.75">
      <c r="A22" s="16"/>
      <c r="B22" s="16"/>
      <c r="C22" s="16"/>
      <c r="D22" s="16"/>
      <c r="E22" s="16"/>
      <c r="F22" s="16"/>
      <c r="G22" s="16"/>
      <c r="H22" s="16"/>
      <c r="I22" s="16"/>
    </row>
    <row r="23" spans="1:9" ht="12.75">
      <c r="A23" s="16"/>
      <c r="B23" s="16"/>
      <c r="C23" s="16"/>
      <c r="D23" s="16"/>
      <c r="E23" s="16"/>
      <c r="F23" s="16"/>
      <c r="G23" s="16"/>
      <c r="H23" s="16"/>
      <c r="I23" s="16"/>
    </row>
    <row r="24" spans="1:9" ht="12.75">
      <c r="A24" s="16"/>
      <c r="B24" s="16"/>
      <c r="C24" s="16"/>
      <c r="D24" s="16"/>
      <c r="E24" s="16"/>
      <c r="F24" s="16"/>
      <c r="G24" s="16"/>
      <c r="H24" s="16"/>
      <c r="I24" s="16"/>
    </row>
    <row r="25" spans="1:9" ht="12.75">
      <c r="A25" s="16"/>
      <c r="B25" s="16"/>
      <c r="C25" s="16"/>
      <c r="D25" s="16"/>
      <c r="E25" s="16"/>
      <c r="F25" s="16"/>
      <c r="G25" s="16"/>
      <c r="H25" s="16"/>
      <c r="I25" s="16"/>
    </row>
    <row r="26" spans="1:9" ht="12.75">
      <c r="A26" s="16"/>
      <c r="B26" s="16"/>
      <c r="C26" s="16"/>
      <c r="D26" s="16"/>
      <c r="E26" s="16"/>
      <c r="F26" s="16"/>
      <c r="G26" s="16"/>
      <c r="H26" s="16"/>
      <c r="I26" s="16"/>
    </row>
    <row r="27" spans="1:9" ht="12.75">
      <c r="A27" s="16"/>
      <c r="B27" s="16"/>
      <c r="C27" s="16"/>
      <c r="D27" s="16"/>
      <c r="E27" s="16"/>
      <c r="F27" s="16"/>
      <c r="G27" s="16"/>
      <c r="H27" s="16"/>
      <c r="I27" s="16"/>
    </row>
    <row r="28" spans="1:9" ht="12.75">
      <c r="A28" s="16"/>
      <c r="B28" s="16"/>
      <c r="C28" s="16"/>
      <c r="D28" s="16"/>
      <c r="E28" s="16"/>
      <c r="F28" s="16"/>
      <c r="G28" s="16"/>
      <c r="H28" s="16"/>
      <c r="I28" s="16"/>
    </row>
    <row r="29" spans="1:9" ht="12.75">
      <c r="A29" s="16"/>
      <c r="B29" s="16"/>
      <c r="C29" s="16"/>
      <c r="D29" s="16"/>
      <c r="E29" s="16"/>
      <c r="F29" s="16"/>
      <c r="G29" s="16"/>
      <c r="H29" s="16"/>
      <c r="I29" s="16"/>
    </row>
    <row r="30" spans="1:9" ht="12.75">
      <c r="A30" s="16"/>
      <c r="B30" s="16"/>
      <c r="C30" s="16"/>
      <c r="D30" s="16"/>
      <c r="E30" s="16"/>
      <c r="F30" s="16"/>
      <c r="G30" s="16"/>
      <c r="H30" s="16"/>
      <c r="I30" s="16"/>
    </row>
    <row r="31" spans="1:9" ht="12.75">
      <c r="A31" s="16"/>
      <c r="B31" s="16"/>
      <c r="C31" s="16"/>
      <c r="D31" s="16"/>
      <c r="E31" s="16"/>
      <c r="F31" s="16"/>
      <c r="G31" s="16"/>
      <c r="H31" s="16"/>
      <c r="I31" s="16"/>
    </row>
    <row r="32" spans="1:9" ht="12.75">
      <c r="A32" s="16"/>
      <c r="B32" s="16"/>
      <c r="C32" s="16"/>
      <c r="D32" s="16"/>
      <c r="E32" s="16"/>
      <c r="F32" s="16"/>
      <c r="G32" s="16"/>
      <c r="H32" s="16"/>
      <c r="I32" s="16"/>
    </row>
  </sheetData>
  <sheetProtection/>
  <printOptions horizontalCentered="1"/>
  <pageMargins left="0.7480314960629921" right="0.7480314960629921" top="0.984251968503937" bottom="0.984251968503937" header="0.31496062992125984" footer="0.31496062992125984"/>
  <pageSetup fitToHeight="1" fitToWidth="1" orientation="portrait" scale="99"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55"/>
  <sheetViews>
    <sheetView showZeros="0" view="pageBreakPreview" zoomScaleSheetLayoutView="100" workbookViewId="0" topLeftCell="A1">
      <selection activeCell="L1" sqref="L1"/>
    </sheetView>
  </sheetViews>
  <sheetFormatPr defaultColWidth="11.421875" defaultRowHeight="12.75"/>
  <cols>
    <col min="1" max="1" width="28.140625" style="22" customWidth="1"/>
    <col min="2" max="2" width="12.28125" style="22" customWidth="1"/>
    <col min="3" max="3" width="10.421875" style="22" customWidth="1"/>
    <col min="4" max="4" width="13.57421875" style="22" customWidth="1"/>
    <col min="5" max="5" width="13.8515625" style="22" customWidth="1"/>
    <col min="6" max="6" width="2.140625" style="22" customWidth="1"/>
    <col min="7" max="9" width="10.421875" style="22" customWidth="1"/>
    <col min="10" max="10" width="14.7109375" style="22" bestFit="1" customWidth="1"/>
    <col min="11" max="16384" width="11.421875" style="22" customWidth="1"/>
  </cols>
  <sheetData>
    <row r="1" spans="1:11" s="36" customFormat="1" ht="19.5" customHeight="1">
      <c r="A1" s="286" t="s">
        <v>193</v>
      </c>
      <c r="B1" s="286"/>
      <c r="C1" s="286"/>
      <c r="D1" s="286"/>
      <c r="E1" s="286"/>
      <c r="F1" s="286"/>
      <c r="G1" s="286"/>
      <c r="H1" s="286"/>
      <c r="I1" s="286"/>
      <c r="J1" s="286"/>
      <c r="K1" s="148"/>
    </row>
    <row r="2" spans="1:11" s="36" customFormat="1" ht="19.5" customHeight="1">
      <c r="A2" s="287" t="s">
        <v>6</v>
      </c>
      <c r="B2" s="287"/>
      <c r="C2" s="287"/>
      <c r="D2" s="287"/>
      <c r="E2" s="287"/>
      <c r="F2" s="287"/>
      <c r="G2" s="287"/>
      <c r="H2" s="287"/>
      <c r="I2" s="287"/>
      <c r="J2" s="287"/>
      <c r="K2" s="148"/>
    </row>
    <row r="3" spans="1:11" s="36" customFormat="1" ht="19.5" customHeight="1">
      <c r="A3" s="163"/>
      <c r="B3" s="288" t="s">
        <v>7</v>
      </c>
      <c r="C3" s="288"/>
      <c r="D3" s="288"/>
      <c r="E3" s="288"/>
      <c r="F3" s="164"/>
      <c r="G3" s="288" t="s">
        <v>8</v>
      </c>
      <c r="H3" s="288"/>
      <c r="I3" s="288"/>
      <c r="J3" s="288"/>
      <c r="K3" s="148"/>
    </row>
    <row r="4" spans="1:11" s="108" customFormat="1" ht="15">
      <c r="A4" s="163" t="s">
        <v>9</v>
      </c>
      <c r="B4" s="165">
        <v>2011</v>
      </c>
      <c r="C4" s="289" t="s">
        <v>325</v>
      </c>
      <c r="D4" s="289"/>
      <c r="E4" s="289"/>
      <c r="F4" s="164"/>
      <c r="G4" s="165">
        <v>2011</v>
      </c>
      <c r="H4" s="289" t="str">
        <f>+C4</f>
        <v>enero-febrero</v>
      </c>
      <c r="I4" s="289"/>
      <c r="J4" s="289"/>
      <c r="K4" s="166"/>
    </row>
    <row r="5" spans="1:11" s="108" customFormat="1" ht="15">
      <c r="A5" s="167"/>
      <c r="B5" s="168"/>
      <c r="C5" s="169">
        <v>2011</v>
      </c>
      <c r="D5" s="169">
        <v>2012</v>
      </c>
      <c r="E5" s="170" t="s">
        <v>326</v>
      </c>
      <c r="F5" s="168"/>
      <c r="G5" s="168"/>
      <c r="H5" s="169">
        <v>2011</v>
      </c>
      <c r="I5" s="169">
        <v>2012</v>
      </c>
      <c r="J5" s="170" t="s">
        <v>326</v>
      </c>
      <c r="K5" s="166"/>
    </row>
    <row r="6" spans="1:12" s="108" customFormat="1" ht="15">
      <c r="A6" s="171" t="s">
        <v>10</v>
      </c>
      <c r="B6" s="171"/>
      <c r="C6" s="171"/>
      <c r="D6" s="171"/>
      <c r="E6" s="171"/>
      <c r="F6" s="171"/>
      <c r="G6" s="171">
        <f>+G16+G8+G22+G27</f>
        <v>963338.835</v>
      </c>
      <c r="H6" s="171">
        <f>+H16+H8+H22+H27</f>
        <v>93539.437</v>
      </c>
      <c r="I6" s="171">
        <f>+I16+I8+I22+I27</f>
        <v>113974.618</v>
      </c>
      <c r="J6" s="172">
        <f>+I6/H6*100-100</f>
        <v>21.846593966564072</v>
      </c>
      <c r="K6" s="166"/>
      <c r="L6" s="109"/>
    </row>
    <row r="7" spans="1:11" s="110" customFormat="1" ht="14.25">
      <c r="A7" s="173"/>
      <c r="B7" s="174"/>
      <c r="C7" s="174"/>
      <c r="D7" s="175"/>
      <c r="E7" s="174"/>
      <c r="F7" s="174"/>
      <c r="G7" s="174"/>
      <c r="H7" s="175"/>
      <c r="I7" s="176"/>
      <c r="J7" s="174"/>
      <c r="K7" s="177"/>
    </row>
    <row r="8" spans="1:11" s="36" customFormat="1" ht="15">
      <c r="A8" s="178" t="s">
        <v>11</v>
      </c>
      <c r="B8" s="179">
        <f>SUM(B9:B14)</f>
        <v>1061869.816</v>
      </c>
      <c r="C8" s="179">
        <f>SUM(C9:C14)</f>
        <v>96980.574</v>
      </c>
      <c r="D8" s="179">
        <f>SUM(D9:D14)</f>
        <v>113767.917</v>
      </c>
      <c r="E8" s="180">
        <f aca="true" t="shared" si="0" ref="E8:E25">+D8/C8*100-100</f>
        <v>17.31000581621636</v>
      </c>
      <c r="F8" s="179"/>
      <c r="G8" s="179">
        <f>SUM(G9:G14)</f>
        <v>575682.281</v>
      </c>
      <c r="H8" s="179">
        <f>SUM(H9:H14)</f>
        <v>48508.763999999996</v>
      </c>
      <c r="I8" s="179">
        <f>SUM(I9:I14)</f>
        <v>59513.096</v>
      </c>
      <c r="J8" s="180">
        <f aca="true" t="shared" si="1" ref="J8:J25">+I8/H8*100-100</f>
        <v>22.68524508272361</v>
      </c>
      <c r="K8" s="148"/>
    </row>
    <row r="9" spans="1:11" s="36" customFormat="1" ht="14.25">
      <c r="A9" s="173" t="s">
        <v>12</v>
      </c>
      <c r="B9" s="181">
        <v>510113.708</v>
      </c>
      <c r="C9" s="181">
        <v>30394.137</v>
      </c>
      <c r="D9" s="181">
        <v>39103.604</v>
      </c>
      <c r="E9" s="182">
        <f t="shared" si="0"/>
        <v>28.655088973245057</v>
      </c>
      <c r="F9" s="181"/>
      <c r="G9" s="181">
        <v>254331.821</v>
      </c>
      <c r="H9" s="181">
        <v>13470.186</v>
      </c>
      <c r="I9" s="181">
        <v>17853.038</v>
      </c>
      <c r="J9" s="182">
        <f t="shared" si="1"/>
        <v>32.537427471305904</v>
      </c>
      <c r="K9" s="148"/>
    </row>
    <row r="10" spans="1:11" s="36" customFormat="1" ht="14.25">
      <c r="A10" s="173" t="s">
        <v>13</v>
      </c>
      <c r="B10" s="181">
        <v>109789.587</v>
      </c>
      <c r="C10" s="181">
        <v>151.92</v>
      </c>
      <c r="D10" s="181">
        <v>16232.728</v>
      </c>
      <c r="E10" s="182">
        <f t="shared" si="0"/>
        <v>10585.050026329649</v>
      </c>
      <c r="F10" s="181"/>
      <c r="G10" s="181">
        <v>60563.727</v>
      </c>
      <c r="H10" s="181">
        <v>54.33</v>
      </c>
      <c r="I10" s="181">
        <v>8335.952</v>
      </c>
      <c r="J10" s="182">
        <f t="shared" si="1"/>
        <v>15243.184244432172</v>
      </c>
      <c r="K10" s="148"/>
    </row>
    <row r="11" spans="1:11" s="36" customFormat="1" ht="14.25">
      <c r="A11" s="173" t="s">
        <v>401</v>
      </c>
      <c r="B11" s="181">
        <v>18302.331</v>
      </c>
      <c r="C11" s="181">
        <v>5515.9</v>
      </c>
      <c r="D11" s="181">
        <v>20523.88</v>
      </c>
      <c r="E11" s="182">
        <f t="shared" si="0"/>
        <v>272.0857883572944</v>
      </c>
      <c r="F11" s="181"/>
      <c r="G11" s="181">
        <v>8429.51</v>
      </c>
      <c r="H11" s="181">
        <v>2234.267</v>
      </c>
      <c r="I11" s="181">
        <v>9778.394</v>
      </c>
      <c r="J11" s="182">
        <f t="shared" si="1"/>
        <v>337.65557115599887</v>
      </c>
      <c r="K11" s="148"/>
    </row>
    <row r="12" spans="1:11" s="36" customFormat="1" ht="14.25">
      <c r="A12" s="173" t="s">
        <v>228</v>
      </c>
      <c r="B12" s="181">
        <v>65048.15</v>
      </c>
      <c r="C12" s="181">
        <v>5406.897</v>
      </c>
      <c r="D12" s="181">
        <v>6763.723</v>
      </c>
      <c r="E12" s="182">
        <f t="shared" si="0"/>
        <v>25.094356337840367</v>
      </c>
      <c r="F12" s="181"/>
      <c r="G12" s="181">
        <v>43108.399</v>
      </c>
      <c r="H12" s="181">
        <v>3691.735</v>
      </c>
      <c r="I12" s="181">
        <v>4481.438</v>
      </c>
      <c r="J12" s="182">
        <f t="shared" si="1"/>
        <v>21.391107433225827</v>
      </c>
      <c r="K12" s="148"/>
    </row>
    <row r="13" spans="1:11" s="36" customFormat="1" ht="14.25">
      <c r="A13" s="173" t="s">
        <v>402</v>
      </c>
      <c r="B13" s="181">
        <v>75690.814</v>
      </c>
      <c r="C13" s="181">
        <v>6832.865</v>
      </c>
      <c r="D13" s="181">
        <v>8595.053</v>
      </c>
      <c r="E13" s="182">
        <f t="shared" si="0"/>
        <v>25.789884623799836</v>
      </c>
      <c r="F13" s="181"/>
      <c r="G13" s="181">
        <v>51573.769</v>
      </c>
      <c r="H13" s="181">
        <v>4395.529</v>
      </c>
      <c r="I13" s="181">
        <v>5443.543</v>
      </c>
      <c r="J13" s="182">
        <f t="shared" si="1"/>
        <v>23.842727462382783</v>
      </c>
      <c r="K13" s="148"/>
    </row>
    <row r="14" spans="1:11" s="36" customFormat="1" ht="14.25">
      <c r="A14" s="173" t="s">
        <v>14</v>
      </c>
      <c r="B14" s="181">
        <v>282925.226</v>
      </c>
      <c r="C14" s="181">
        <v>48678.855</v>
      </c>
      <c r="D14" s="181">
        <v>22548.929</v>
      </c>
      <c r="E14" s="182">
        <f t="shared" si="0"/>
        <v>-53.678185322970315</v>
      </c>
      <c r="F14" s="181"/>
      <c r="G14" s="181">
        <v>157675.055</v>
      </c>
      <c r="H14" s="181">
        <v>24662.717</v>
      </c>
      <c r="I14" s="181">
        <v>13620.731</v>
      </c>
      <c r="J14" s="182">
        <f t="shared" si="1"/>
        <v>-44.771977069679714</v>
      </c>
      <c r="K14" s="148"/>
    </row>
    <row r="15" spans="1:11" s="36" customFormat="1" ht="14.25">
      <c r="A15" s="173"/>
      <c r="B15" s="174"/>
      <c r="C15" s="174"/>
      <c r="D15" s="174"/>
      <c r="E15" s="182"/>
      <c r="F15" s="174"/>
      <c r="G15" s="174"/>
      <c r="H15" s="174"/>
      <c r="I15" s="183"/>
      <c r="J15" s="182"/>
      <c r="K15" s="148"/>
    </row>
    <row r="16" spans="1:11" s="36" customFormat="1" ht="15">
      <c r="A16" s="178" t="s">
        <v>15</v>
      </c>
      <c r="B16" s="179">
        <f>SUM(B17:B20)</f>
        <v>34765.622</v>
      </c>
      <c r="C16" s="179">
        <f>SUM(C17:C20)</f>
        <v>5274.0689999999995</v>
      </c>
      <c r="D16" s="179">
        <f>SUM(D17:D20)</f>
        <v>6321.614</v>
      </c>
      <c r="E16" s="180">
        <f>+D16/C16*100-100</f>
        <v>19.862178519090293</v>
      </c>
      <c r="F16" s="179"/>
      <c r="G16" s="179">
        <f>SUM(G17:G20)</f>
        <v>249949.615</v>
      </c>
      <c r="H16" s="179">
        <f>SUM(H17:H20)</f>
        <v>28027.478</v>
      </c>
      <c r="I16" s="179">
        <f>SUM(I17:I20)</f>
        <v>34175.115000000005</v>
      </c>
      <c r="J16" s="180">
        <f>+I16/H16*100-100</f>
        <v>21.93432102595891</v>
      </c>
      <c r="K16" s="148"/>
    </row>
    <row r="17" spans="1:11" s="36" customFormat="1" ht="14.25">
      <c r="A17" s="173" t="s">
        <v>16</v>
      </c>
      <c r="B17" s="184">
        <v>8394.917</v>
      </c>
      <c r="C17" s="181">
        <v>1643.869</v>
      </c>
      <c r="D17" s="181">
        <v>1549.497</v>
      </c>
      <c r="E17" s="182">
        <f>+D17/C17*100-100</f>
        <v>-5.740846746303987</v>
      </c>
      <c r="F17" s="184"/>
      <c r="G17" s="181">
        <v>60589.051</v>
      </c>
      <c r="H17" s="181">
        <v>6630.244</v>
      </c>
      <c r="I17" s="181">
        <v>6479.511</v>
      </c>
      <c r="J17" s="182">
        <f>+I17/H17*100-100</f>
        <v>-2.2734155786725125</v>
      </c>
      <c r="K17" s="148"/>
    </row>
    <row r="18" spans="1:11" s="36" customFormat="1" ht="14.25">
      <c r="A18" s="173" t="s">
        <v>17</v>
      </c>
      <c r="B18" s="184">
        <v>5004.872</v>
      </c>
      <c r="C18" s="181">
        <v>440.131</v>
      </c>
      <c r="D18" s="181">
        <v>369.115</v>
      </c>
      <c r="E18" s="182">
        <f>+D18/C18*100-100</f>
        <v>-16.135196112066623</v>
      </c>
      <c r="F18" s="181"/>
      <c r="G18" s="181">
        <v>65044.439</v>
      </c>
      <c r="H18" s="181">
        <v>5178.344</v>
      </c>
      <c r="I18" s="181">
        <v>5034.68</v>
      </c>
      <c r="J18" s="182">
        <f>+I18/H18*100-100</f>
        <v>-2.774323219932853</v>
      </c>
      <c r="K18" s="148"/>
    </row>
    <row r="19" spans="1:11" s="36" customFormat="1" ht="14.25">
      <c r="A19" s="173" t="s">
        <v>18</v>
      </c>
      <c r="B19" s="184">
        <v>6751.674</v>
      </c>
      <c r="C19" s="181">
        <v>1229.825</v>
      </c>
      <c r="D19" s="181">
        <v>1635.413</v>
      </c>
      <c r="E19" s="182">
        <f>+D19/C19*100-100</f>
        <v>32.979326326916436</v>
      </c>
      <c r="F19" s="181"/>
      <c r="G19" s="181">
        <v>58976.644</v>
      </c>
      <c r="H19" s="181">
        <v>7301.91</v>
      </c>
      <c r="I19" s="181">
        <v>12468.531</v>
      </c>
      <c r="J19" s="182">
        <f>+I19/H19*100-100</f>
        <v>70.7571169735042</v>
      </c>
      <c r="K19" s="148"/>
    </row>
    <row r="20" spans="1:11" s="36" customFormat="1" ht="14.25">
      <c r="A20" s="173" t="s">
        <v>19</v>
      </c>
      <c r="B20" s="181">
        <v>14614.159</v>
      </c>
      <c r="C20" s="181">
        <v>1960.244</v>
      </c>
      <c r="D20" s="181">
        <v>2767.589</v>
      </c>
      <c r="E20" s="182">
        <f>+D20/C20*100-100</f>
        <v>41.18594419878343</v>
      </c>
      <c r="F20" s="181"/>
      <c r="G20" s="181">
        <v>65339.481</v>
      </c>
      <c r="H20" s="181">
        <v>8916.98</v>
      </c>
      <c r="I20" s="181">
        <v>10192.393</v>
      </c>
      <c r="J20" s="182">
        <f>+I20/H20*100-100</f>
        <v>14.303194579330665</v>
      </c>
      <c r="K20" s="148"/>
    </row>
    <row r="21" spans="1:11" s="36" customFormat="1" ht="14.25">
      <c r="A21" s="173"/>
      <c r="B21" s="181"/>
      <c r="C21" s="181"/>
      <c r="D21" s="181"/>
      <c r="E21" s="182"/>
      <c r="F21" s="181"/>
      <c r="G21" s="181"/>
      <c r="H21" s="181"/>
      <c r="I21" s="181"/>
      <c r="J21" s="182"/>
      <c r="K21" s="148"/>
    </row>
    <row r="22" spans="1:11" s="36" customFormat="1" ht="15">
      <c r="A22" s="178" t="s">
        <v>20</v>
      </c>
      <c r="B22" s="179">
        <f>SUM(B23:B25)</f>
        <v>2846.418</v>
      </c>
      <c r="C22" s="179">
        <f>SUM(C23:C25)</f>
        <v>347.814</v>
      </c>
      <c r="D22" s="179">
        <f>SUM(D23:D25)</f>
        <v>381.594</v>
      </c>
      <c r="E22" s="180">
        <f t="shared" si="0"/>
        <v>9.71208749504045</v>
      </c>
      <c r="F22" s="179"/>
      <c r="G22" s="179">
        <f>SUM(G23:G25)</f>
        <v>95140.101</v>
      </c>
      <c r="H22" s="179">
        <f>SUM(H23:H25)</f>
        <v>10574.019</v>
      </c>
      <c r="I22" s="179">
        <f>SUM(I23:I25)</f>
        <v>13860.465</v>
      </c>
      <c r="J22" s="180">
        <f t="shared" si="1"/>
        <v>31.080386747933773</v>
      </c>
      <c r="K22" s="148"/>
    </row>
    <row r="23" spans="1:11" s="36" customFormat="1" ht="14.25">
      <c r="A23" s="173" t="s">
        <v>21</v>
      </c>
      <c r="B23" s="181">
        <v>1932.142</v>
      </c>
      <c r="C23" s="181">
        <v>253.656</v>
      </c>
      <c r="D23" s="181">
        <v>164.572</v>
      </c>
      <c r="E23" s="182">
        <f t="shared" si="0"/>
        <v>-35.12000504620431</v>
      </c>
      <c r="F23" s="181"/>
      <c r="G23" s="181">
        <v>18653.367</v>
      </c>
      <c r="H23" s="181">
        <v>2995.185</v>
      </c>
      <c r="I23" s="181">
        <v>2876.683</v>
      </c>
      <c r="J23" s="182">
        <f t="shared" si="1"/>
        <v>-3.9564167154950383</v>
      </c>
      <c r="K23" s="148"/>
    </row>
    <row r="24" spans="1:11" s="36" customFormat="1" ht="14.25">
      <c r="A24" s="173" t="s">
        <v>22</v>
      </c>
      <c r="B24" s="181">
        <v>193.519</v>
      </c>
      <c r="C24" s="181">
        <v>24.863</v>
      </c>
      <c r="D24" s="181">
        <v>26.14</v>
      </c>
      <c r="E24" s="182">
        <f t="shared" si="0"/>
        <v>5.136146080521257</v>
      </c>
      <c r="F24" s="181"/>
      <c r="G24" s="181">
        <v>57950.338</v>
      </c>
      <c r="H24" s="181">
        <v>6106.172</v>
      </c>
      <c r="I24" s="181">
        <v>8104.34</v>
      </c>
      <c r="J24" s="182">
        <f t="shared" si="1"/>
        <v>32.723742469095214</v>
      </c>
      <c r="K24" s="148"/>
    </row>
    <row r="25" spans="1:11" s="36" customFormat="1" ht="14.25">
      <c r="A25" s="173" t="s">
        <v>398</v>
      </c>
      <c r="B25" s="181">
        <v>720.757</v>
      </c>
      <c r="C25" s="181">
        <v>69.295</v>
      </c>
      <c r="D25" s="181">
        <v>190.882</v>
      </c>
      <c r="E25" s="182">
        <f t="shared" si="0"/>
        <v>175.46287610938742</v>
      </c>
      <c r="F25" s="181"/>
      <c r="G25" s="181">
        <v>18536.396</v>
      </c>
      <c r="H25" s="181">
        <v>1472.662</v>
      </c>
      <c r="I25" s="181">
        <v>2879.442</v>
      </c>
      <c r="J25" s="182">
        <f t="shared" si="1"/>
        <v>95.52633258683935</v>
      </c>
      <c r="K25" s="148"/>
    </row>
    <row r="26" spans="1:11" s="36" customFormat="1" ht="14.25">
      <c r="A26" s="173"/>
      <c r="B26" s="174"/>
      <c r="C26" s="174"/>
      <c r="D26" s="174"/>
      <c r="E26" s="183"/>
      <c r="F26" s="174"/>
      <c r="G26" s="174"/>
      <c r="H26" s="174"/>
      <c r="I26" s="181"/>
      <c r="J26" s="183"/>
      <c r="K26" s="148"/>
    </row>
    <row r="27" spans="1:11" s="36" customFormat="1" ht="15">
      <c r="A27" s="178" t="s">
        <v>398</v>
      </c>
      <c r="B27" s="179"/>
      <c r="C27" s="179"/>
      <c r="D27" s="179"/>
      <c r="E27" s="183"/>
      <c r="F27" s="179"/>
      <c r="G27" s="179">
        <f>SUM(G28:G29)</f>
        <v>42566.838</v>
      </c>
      <c r="H27" s="179">
        <f>SUM(H28:H29)</f>
        <v>6429.1759999999995</v>
      </c>
      <c r="I27" s="179">
        <f>SUM(I28:I29)</f>
        <v>6425.942</v>
      </c>
      <c r="J27" s="180">
        <f>+I27/H27*100-100</f>
        <v>-0.05030193604902422</v>
      </c>
      <c r="K27" s="148"/>
    </row>
    <row r="28" spans="1:11" s="36" customFormat="1" ht="28.5">
      <c r="A28" s="185" t="s">
        <v>23</v>
      </c>
      <c r="B28" s="181">
        <v>851.329</v>
      </c>
      <c r="C28" s="181">
        <v>97.835</v>
      </c>
      <c r="D28" s="181">
        <v>94.04</v>
      </c>
      <c r="E28" s="182">
        <f>+D28/C28*100-100</f>
        <v>-3.8789799151632707</v>
      </c>
      <c r="F28" s="181"/>
      <c r="G28" s="181">
        <v>17628.538</v>
      </c>
      <c r="H28" s="181">
        <v>2292.477</v>
      </c>
      <c r="I28" s="181">
        <v>2750.064</v>
      </c>
      <c r="J28" s="182">
        <f>+I28/H28*100-100</f>
        <v>19.96037473876511</v>
      </c>
      <c r="K28" s="148"/>
    </row>
    <row r="29" spans="1:11" s="36" customFormat="1" ht="14.25">
      <c r="A29" s="173" t="s">
        <v>24</v>
      </c>
      <c r="B29" s="181">
        <v>8171.816</v>
      </c>
      <c r="C29" s="181">
        <v>1371.2</v>
      </c>
      <c r="D29" s="181">
        <v>1205.961</v>
      </c>
      <c r="E29" s="182">
        <f>+D29/C29*100-100</f>
        <v>-12.050685530921825</v>
      </c>
      <c r="F29" s="181"/>
      <c r="G29" s="181">
        <v>24938.3</v>
      </c>
      <c r="H29" s="181">
        <v>4136.699</v>
      </c>
      <c r="I29" s="181">
        <v>3675.878</v>
      </c>
      <c r="J29" s="182">
        <f>+I29/H29*100-100</f>
        <v>-11.139824289850424</v>
      </c>
      <c r="K29" s="148"/>
    </row>
    <row r="30" spans="1:11" s="36" customFormat="1" ht="14.25">
      <c r="A30" s="173"/>
      <c r="B30" s="174"/>
      <c r="C30" s="174"/>
      <c r="D30" s="174"/>
      <c r="E30" s="175"/>
      <c r="F30" s="174"/>
      <c r="G30" s="174"/>
      <c r="H30" s="174"/>
      <c r="I30" s="175"/>
      <c r="J30" s="175"/>
      <c r="K30" s="148"/>
    </row>
    <row r="31" spans="1:11" s="36" customFormat="1" ht="15">
      <c r="A31" s="171" t="s">
        <v>25</v>
      </c>
      <c r="B31" s="171"/>
      <c r="C31" s="171"/>
      <c r="D31" s="171"/>
      <c r="E31" s="171"/>
      <c r="F31" s="171"/>
      <c r="G31" s="171">
        <f>SUM(G33:G36)</f>
        <v>754019.5059999999</v>
      </c>
      <c r="H31" s="171">
        <f>SUM(H33:H36)</f>
        <v>95083.44099999999</v>
      </c>
      <c r="I31" s="171">
        <f>SUM(I33:I36)</f>
        <v>96821.04000000001</v>
      </c>
      <c r="J31" s="172">
        <f>+I31/H31*100-100</f>
        <v>1.8274464846092684</v>
      </c>
      <c r="K31" s="148"/>
    </row>
    <row r="32" spans="1:11" s="110" customFormat="1" ht="14.25">
      <c r="A32" s="173"/>
      <c r="B32" s="174"/>
      <c r="C32" s="174"/>
      <c r="D32" s="174"/>
      <c r="E32" s="184"/>
      <c r="F32" s="174"/>
      <c r="G32" s="174"/>
      <c r="H32" s="174"/>
      <c r="I32" s="184"/>
      <c r="J32" s="184"/>
      <c r="K32" s="177"/>
    </row>
    <row r="33" spans="1:11" s="36" customFormat="1" ht="14.25">
      <c r="A33" s="173" t="s">
        <v>26</v>
      </c>
      <c r="B33" s="181">
        <v>4618</v>
      </c>
      <c r="C33" s="181">
        <v>558</v>
      </c>
      <c r="D33" s="181">
        <v>586</v>
      </c>
      <c r="E33" s="182">
        <f>+D33/C33*100-100</f>
        <v>5.017921146953412</v>
      </c>
      <c r="F33" s="181"/>
      <c r="G33" s="181">
        <v>123137.981</v>
      </c>
      <c r="H33" s="181">
        <v>13124.96</v>
      </c>
      <c r="I33" s="181">
        <v>15091.8</v>
      </c>
      <c r="J33" s="182">
        <f>+I33/H33*100-100</f>
        <v>14.985493289122402</v>
      </c>
      <c r="K33" s="148"/>
    </row>
    <row r="34" spans="1:11" s="36" customFormat="1" ht="14.25">
      <c r="A34" s="173" t="s">
        <v>27</v>
      </c>
      <c r="B34" s="181">
        <v>138</v>
      </c>
      <c r="C34" s="181">
        <v>38</v>
      </c>
      <c r="D34" s="181">
        <v>44</v>
      </c>
      <c r="E34" s="182">
        <f>+D34/C34*100-100</f>
        <v>15.789473684210535</v>
      </c>
      <c r="F34" s="181"/>
      <c r="G34" s="181">
        <v>13918.254</v>
      </c>
      <c r="H34" s="181">
        <v>3814.354</v>
      </c>
      <c r="I34" s="181">
        <v>5387.152</v>
      </c>
      <c r="J34" s="182">
        <f>+I34/H34*100-100</f>
        <v>41.233666303651944</v>
      </c>
      <c r="K34" s="148"/>
    </row>
    <row r="35" spans="1:11" s="36" customFormat="1" ht="28.5">
      <c r="A35" s="185" t="s">
        <v>28</v>
      </c>
      <c r="B35" s="181">
        <v>676</v>
      </c>
      <c r="C35" s="181">
        <v>50</v>
      </c>
      <c r="D35" s="181">
        <v>34</v>
      </c>
      <c r="E35" s="182">
        <f>+D35/C35*100-100</f>
        <v>-32</v>
      </c>
      <c r="F35" s="181"/>
      <c r="G35" s="181">
        <v>6369.179</v>
      </c>
      <c r="H35" s="181">
        <v>1174.82</v>
      </c>
      <c r="I35" s="181">
        <v>363.374</v>
      </c>
      <c r="J35" s="182">
        <f>+I35/H35*100-100</f>
        <v>-69.06981495037537</v>
      </c>
      <c r="K35" s="148"/>
    </row>
    <row r="36" spans="1:11" s="36" customFormat="1" ht="14.25">
      <c r="A36" s="173" t="s">
        <v>29</v>
      </c>
      <c r="B36" s="174"/>
      <c r="C36" s="174"/>
      <c r="D36" s="174"/>
      <c r="E36" s="175"/>
      <c r="F36" s="174"/>
      <c r="G36" s="174">
        <v>610594.092</v>
      </c>
      <c r="H36" s="174">
        <v>76969.307</v>
      </c>
      <c r="I36" s="181">
        <v>75978.714</v>
      </c>
      <c r="J36" s="182">
        <f>+I36/H36*100-100</f>
        <v>-1.2869974261298722</v>
      </c>
      <c r="K36" s="148"/>
    </row>
    <row r="37" spans="1:11" s="36" customFormat="1" ht="14.25">
      <c r="A37" s="175"/>
      <c r="B37" s="181"/>
      <c r="C37" s="181"/>
      <c r="D37" s="181"/>
      <c r="E37" s="175"/>
      <c r="F37" s="174"/>
      <c r="G37" s="174"/>
      <c r="H37" s="174"/>
      <c r="I37" s="181"/>
      <c r="J37" s="175"/>
      <c r="K37" s="148"/>
    </row>
    <row r="38" spans="1:11" s="36" customFormat="1" ht="14.25">
      <c r="A38" s="186"/>
      <c r="B38" s="186"/>
      <c r="C38" s="187"/>
      <c r="D38" s="187"/>
      <c r="E38" s="187"/>
      <c r="F38" s="187"/>
      <c r="G38" s="187"/>
      <c r="H38" s="187"/>
      <c r="I38" s="187"/>
      <c r="J38" s="187"/>
      <c r="K38" s="148"/>
    </row>
    <row r="39" spans="1:11" s="36" customFormat="1" ht="14.25">
      <c r="A39" s="173" t="s">
        <v>313</v>
      </c>
      <c r="B39" s="174"/>
      <c r="C39" s="174"/>
      <c r="D39" s="175"/>
      <c r="E39" s="174"/>
      <c r="F39" s="174"/>
      <c r="G39" s="174"/>
      <c r="H39" s="175"/>
      <c r="I39" s="176"/>
      <c r="J39" s="174"/>
      <c r="K39" s="148"/>
    </row>
    <row r="40" spans="1:11" s="36" customFormat="1" ht="14.25">
      <c r="A40" s="173"/>
      <c r="B40" s="174"/>
      <c r="C40" s="174"/>
      <c r="D40" s="175"/>
      <c r="E40" s="174"/>
      <c r="F40" s="174"/>
      <c r="G40" s="174"/>
      <c r="H40" s="175"/>
      <c r="I40" s="176"/>
      <c r="J40" s="174"/>
      <c r="K40" s="148"/>
    </row>
    <row r="41" spans="1:11" ht="12.75">
      <c r="A41" s="290" t="s">
        <v>430</v>
      </c>
      <c r="B41" s="290"/>
      <c r="C41" s="290"/>
      <c r="D41" s="290"/>
      <c r="E41" s="290"/>
      <c r="F41" s="290"/>
      <c r="G41" s="290"/>
      <c r="H41" s="290"/>
      <c r="I41" s="290"/>
      <c r="J41" s="290"/>
      <c r="K41" s="290"/>
    </row>
    <row r="42" spans="1:11" ht="12.75">
      <c r="A42" s="290"/>
      <c r="B42" s="290"/>
      <c r="C42" s="290"/>
      <c r="D42" s="290"/>
      <c r="E42" s="290"/>
      <c r="F42" s="290"/>
      <c r="G42" s="290"/>
      <c r="H42" s="290"/>
      <c r="I42" s="290"/>
      <c r="J42" s="290"/>
      <c r="K42" s="290"/>
    </row>
    <row r="43" spans="1:11" ht="12.75" customHeight="1">
      <c r="A43" s="290"/>
      <c r="B43" s="290"/>
      <c r="C43" s="290"/>
      <c r="D43" s="290"/>
      <c r="E43" s="290"/>
      <c r="F43" s="290"/>
      <c r="G43" s="290"/>
      <c r="H43" s="290"/>
      <c r="I43" s="290"/>
      <c r="J43" s="290"/>
      <c r="K43" s="290"/>
    </row>
    <row r="44" spans="1:11" ht="37.5" customHeight="1">
      <c r="A44" s="290"/>
      <c r="B44" s="290"/>
      <c r="C44" s="290"/>
      <c r="D44" s="290"/>
      <c r="E44" s="290"/>
      <c r="F44" s="290"/>
      <c r="G44" s="290"/>
      <c r="H44" s="290"/>
      <c r="I44" s="290"/>
      <c r="J44" s="290"/>
      <c r="K44" s="290"/>
    </row>
    <row r="45" spans="1:11" ht="16.5" customHeight="1">
      <c r="A45" s="285" t="s">
        <v>397</v>
      </c>
      <c r="B45" s="285"/>
      <c r="C45" s="285"/>
      <c r="D45" s="285"/>
      <c r="E45" s="285"/>
      <c r="F45" s="285"/>
      <c r="G45" s="285"/>
      <c r="H45" s="285"/>
      <c r="I45" s="285"/>
      <c r="J45" s="285"/>
      <c r="K45" s="285"/>
    </row>
    <row r="46" spans="1:11" ht="12.75">
      <c r="A46" s="285"/>
      <c r="B46" s="285"/>
      <c r="C46" s="285"/>
      <c r="D46" s="285"/>
      <c r="E46" s="285"/>
      <c r="F46" s="285"/>
      <c r="G46" s="285"/>
      <c r="H46" s="285"/>
      <c r="I46" s="285"/>
      <c r="J46" s="285"/>
      <c r="K46" s="285"/>
    </row>
    <row r="47" spans="1:11" ht="27" customHeight="1">
      <c r="A47" s="285"/>
      <c r="B47" s="285"/>
      <c r="C47" s="285"/>
      <c r="D47" s="285"/>
      <c r="E47" s="285"/>
      <c r="F47" s="285"/>
      <c r="G47" s="285"/>
      <c r="H47" s="285"/>
      <c r="I47" s="285"/>
      <c r="J47" s="285"/>
      <c r="K47" s="285"/>
    </row>
    <row r="48" spans="1:11" ht="12.75">
      <c r="A48" s="285" t="s">
        <v>399</v>
      </c>
      <c r="B48" s="285"/>
      <c r="C48" s="285"/>
      <c r="D48" s="285"/>
      <c r="E48" s="285"/>
      <c r="F48" s="285"/>
      <c r="G48" s="285"/>
      <c r="H48" s="285"/>
      <c r="I48" s="285"/>
      <c r="J48" s="285"/>
      <c r="K48" s="285"/>
    </row>
    <row r="49" spans="1:11" ht="12.75">
      <c r="A49" s="285"/>
      <c r="B49" s="285"/>
      <c r="C49" s="285"/>
      <c r="D49" s="285"/>
      <c r="E49" s="285"/>
      <c r="F49" s="285"/>
      <c r="G49" s="285"/>
      <c r="H49" s="285"/>
      <c r="I49" s="285"/>
      <c r="J49" s="285"/>
      <c r="K49" s="285"/>
    </row>
    <row r="50" spans="1:11" ht="12.75">
      <c r="A50" s="285"/>
      <c r="B50" s="285"/>
      <c r="C50" s="285"/>
      <c r="D50" s="285"/>
      <c r="E50" s="285"/>
      <c r="F50" s="285"/>
      <c r="G50" s="285"/>
      <c r="H50" s="285"/>
      <c r="I50" s="285"/>
      <c r="J50" s="285"/>
      <c r="K50" s="285"/>
    </row>
    <row r="51" spans="1:11" ht="17.25" customHeight="1">
      <c r="A51" s="285"/>
      <c r="B51" s="285"/>
      <c r="C51" s="285"/>
      <c r="D51" s="285"/>
      <c r="E51" s="285"/>
      <c r="F51" s="285"/>
      <c r="G51" s="285"/>
      <c r="H51" s="285"/>
      <c r="I51" s="285"/>
      <c r="J51" s="285"/>
      <c r="K51" s="285"/>
    </row>
    <row r="52" spans="1:11" ht="12.75">
      <c r="A52" s="285" t="s">
        <v>400</v>
      </c>
      <c r="B52" s="285"/>
      <c r="C52" s="285"/>
      <c r="D52" s="285"/>
      <c r="E52" s="285"/>
      <c r="F52" s="285"/>
      <c r="G52" s="285"/>
      <c r="H52" s="285"/>
      <c r="I52" s="285"/>
      <c r="J52" s="285"/>
      <c r="K52" s="285"/>
    </row>
    <row r="53" spans="1:11" ht="12.75">
      <c r="A53" s="285"/>
      <c r="B53" s="285"/>
      <c r="C53" s="285"/>
      <c r="D53" s="285"/>
      <c r="E53" s="285"/>
      <c r="F53" s="285"/>
      <c r="G53" s="285"/>
      <c r="H53" s="285"/>
      <c r="I53" s="285"/>
      <c r="J53" s="285"/>
      <c r="K53" s="285"/>
    </row>
    <row r="54" spans="1:11" ht="12.75">
      <c r="A54" s="285"/>
      <c r="B54" s="285"/>
      <c r="C54" s="285"/>
      <c r="D54" s="285"/>
      <c r="E54" s="285"/>
      <c r="F54" s="285"/>
      <c r="G54" s="285"/>
      <c r="H54" s="285"/>
      <c r="I54" s="285"/>
      <c r="J54" s="285"/>
      <c r="K54" s="285"/>
    </row>
    <row r="55" spans="1:11" ht="12.75">
      <c r="A55" s="285"/>
      <c r="B55" s="285"/>
      <c r="C55" s="285"/>
      <c r="D55" s="285"/>
      <c r="E55" s="285"/>
      <c r="F55" s="285"/>
      <c r="G55" s="285"/>
      <c r="H55" s="285"/>
      <c r="I55" s="285"/>
      <c r="J55" s="285"/>
      <c r="K55" s="285"/>
    </row>
  </sheetData>
  <sheetProtection/>
  <mergeCells count="10">
    <mergeCell ref="A45:K47"/>
    <mergeCell ref="A48:K51"/>
    <mergeCell ref="A52:K55"/>
    <mergeCell ref="A1:J1"/>
    <mergeCell ref="A2:J2"/>
    <mergeCell ref="B3:E3"/>
    <mergeCell ref="G3:J3"/>
    <mergeCell ref="C4:E4"/>
    <mergeCell ref="H4:J4"/>
    <mergeCell ref="A41:K4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65" r:id="rId1"/>
  <headerFooter>
    <oddHeader>&amp;LODEPA</oddHeader>
    <oddFooter>&amp;C4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P168"/>
  <sheetViews>
    <sheetView showZeros="0" view="pageBreakPreview" zoomScaleSheetLayoutView="100" zoomScalePageLayoutView="0" workbookViewId="0" topLeftCell="A1">
      <selection activeCell="C78" sqref="C78"/>
    </sheetView>
  </sheetViews>
  <sheetFormatPr defaultColWidth="11.421875" defaultRowHeight="12.75"/>
  <cols>
    <col min="1" max="1" width="32.00390625" style="22" customWidth="1"/>
    <col min="2" max="4" width="11.7109375" style="22" bestFit="1" customWidth="1"/>
    <col min="5" max="5" width="14.7109375" style="22" bestFit="1" customWidth="1"/>
    <col min="6" max="6" width="4.57421875" style="22" customWidth="1"/>
    <col min="7" max="9" width="10.140625" style="22" customWidth="1"/>
    <col min="10" max="10" width="14.7109375" style="22" bestFit="1" customWidth="1"/>
    <col min="11" max="16384" width="11.421875" style="22" customWidth="1"/>
  </cols>
  <sheetData>
    <row r="1" spans="1:42" s="36" customFormat="1" ht="19.5" customHeight="1">
      <c r="A1" s="286" t="s">
        <v>194</v>
      </c>
      <c r="B1" s="286"/>
      <c r="C1" s="286"/>
      <c r="D1" s="286"/>
      <c r="E1" s="286"/>
      <c r="F1" s="286"/>
      <c r="G1" s="286"/>
      <c r="H1" s="286"/>
      <c r="I1" s="286"/>
      <c r="J1" s="175"/>
      <c r="K1" s="148"/>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row>
    <row r="2" spans="1:42" s="21" customFormat="1" ht="12.75" customHeight="1">
      <c r="A2" s="287" t="s">
        <v>309</v>
      </c>
      <c r="B2" s="287"/>
      <c r="C2" s="287"/>
      <c r="D2" s="287"/>
      <c r="E2" s="287"/>
      <c r="F2" s="287"/>
      <c r="G2" s="287"/>
      <c r="H2" s="287"/>
      <c r="I2" s="287"/>
      <c r="J2" s="287"/>
      <c r="K2" s="148"/>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row>
    <row r="3" spans="1:42" s="19" customFormat="1" ht="15">
      <c r="A3" s="163"/>
      <c r="B3" s="288" t="s">
        <v>7</v>
      </c>
      <c r="C3" s="288"/>
      <c r="D3" s="288"/>
      <c r="E3" s="288"/>
      <c r="F3" s="164"/>
      <c r="G3" s="288" t="s">
        <v>319</v>
      </c>
      <c r="H3" s="288"/>
      <c r="I3" s="288"/>
      <c r="J3" s="288"/>
      <c r="K3" s="1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row>
    <row r="4" spans="1:42" s="37" customFormat="1" ht="15">
      <c r="A4" s="163" t="s">
        <v>9</v>
      </c>
      <c r="B4" s="165">
        <v>2011</v>
      </c>
      <c r="C4" s="289" t="s">
        <v>325</v>
      </c>
      <c r="D4" s="289"/>
      <c r="E4" s="289"/>
      <c r="F4" s="164"/>
      <c r="G4" s="165">
        <f>+B4</f>
        <v>2011</v>
      </c>
      <c r="H4" s="289" t="str">
        <f>+C4</f>
        <v>enero-febrero</v>
      </c>
      <c r="I4" s="289"/>
      <c r="J4" s="289"/>
      <c r="K4" s="166"/>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row>
    <row r="5" spans="1:42" s="37" customFormat="1" ht="15">
      <c r="A5" s="167"/>
      <c r="B5" s="168"/>
      <c r="C5" s="169">
        <v>2011</v>
      </c>
      <c r="D5" s="169">
        <v>2012</v>
      </c>
      <c r="E5" s="170" t="s">
        <v>326</v>
      </c>
      <c r="F5" s="168"/>
      <c r="G5" s="168"/>
      <c r="H5" s="169">
        <f>+C5</f>
        <v>2011</v>
      </c>
      <c r="I5" s="169">
        <f>+D5</f>
        <v>2012</v>
      </c>
      <c r="J5" s="170" t="str">
        <f>+E5</f>
        <v>var % 12/11</v>
      </c>
      <c r="K5" s="166"/>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row>
    <row r="6" spans="1:42" s="37" customFormat="1" ht="15">
      <c r="A6" s="171" t="s">
        <v>10</v>
      </c>
      <c r="B6" s="171"/>
      <c r="C6" s="171"/>
      <c r="D6" s="171"/>
      <c r="E6" s="171"/>
      <c r="F6" s="171"/>
      <c r="G6" s="171">
        <f>+G15+G8+G21+G26</f>
        <v>828068.1050000001</v>
      </c>
      <c r="H6" s="171">
        <f>+H15+H8+H21+H26</f>
        <v>79530.02100000001</v>
      </c>
      <c r="I6" s="171">
        <f>+I15+I8+I21+I26</f>
        <v>139461.906</v>
      </c>
      <c r="J6" s="172">
        <f>+I6/H6*100-100</f>
        <v>75.35756214624911</v>
      </c>
      <c r="K6" s="1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s="20" customFormat="1" ht="14.25">
      <c r="A7" s="173"/>
      <c r="B7" s="174"/>
      <c r="C7" s="174"/>
      <c r="D7" s="175"/>
      <c r="E7" s="174"/>
      <c r="F7" s="174"/>
      <c r="G7" s="174"/>
      <c r="H7" s="175"/>
      <c r="I7" s="176"/>
      <c r="J7" s="174"/>
      <c r="K7" s="177"/>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row>
    <row r="8" spans="1:42" s="21" customFormat="1" ht="15">
      <c r="A8" s="178" t="s">
        <v>11</v>
      </c>
      <c r="B8" s="179">
        <f>SUM(B9:B13)</f>
        <v>1529744.827</v>
      </c>
      <c r="C8" s="179">
        <f>SUM(C9:C13)</f>
        <v>178247.604</v>
      </c>
      <c r="D8" s="179">
        <f>SUM(D9:D13)</f>
        <v>244448.063</v>
      </c>
      <c r="E8" s="180">
        <f>+D8/C8*100-100</f>
        <v>37.13960665636773</v>
      </c>
      <c r="F8" s="179"/>
      <c r="G8" s="179">
        <f>SUM(G9:G13)</f>
        <v>742334.405</v>
      </c>
      <c r="H8" s="179">
        <f>SUM(H9:H13)</f>
        <v>69015.542</v>
      </c>
      <c r="I8" s="179">
        <f>SUM(I9:I13)</f>
        <v>127224.01999999999</v>
      </c>
      <c r="J8" s="180">
        <f>+I8/H8*100-100</f>
        <v>84.34111551279273</v>
      </c>
      <c r="K8" s="148"/>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21" customFormat="1" ht="14.25">
      <c r="A9" s="173" t="s">
        <v>12</v>
      </c>
      <c r="B9" s="174">
        <v>0</v>
      </c>
      <c r="C9" s="174">
        <v>0</v>
      </c>
      <c r="D9" s="174">
        <v>0.204</v>
      </c>
      <c r="E9" s="182"/>
      <c r="F9" s="174"/>
      <c r="G9" s="174">
        <v>0</v>
      </c>
      <c r="H9" s="174">
        <v>0</v>
      </c>
      <c r="I9" s="174">
        <v>0.245</v>
      </c>
      <c r="J9" s="182"/>
      <c r="K9" s="148"/>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21" customFormat="1" ht="14.25">
      <c r="A10" s="173" t="s">
        <v>13</v>
      </c>
      <c r="B10" s="181">
        <v>48.005</v>
      </c>
      <c r="C10" s="181">
        <v>48</v>
      </c>
      <c r="D10" s="181">
        <v>0</v>
      </c>
      <c r="E10" s="182">
        <f>+D10/C10*100-100</f>
        <v>-100</v>
      </c>
      <c r="F10" s="181"/>
      <c r="G10" s="181">
        <v>53.18</v>
      </c>
      <c r="H10" s="181">
        <v>53.15</v>
      </c>
      <c r="I10" s="181">
        <v>0</v>
      </c>
      <c r="J10" s="182">
        <f>+I10/H10*100-100</f>
        <v>-100</v>
      </c>
      <c r="K10" s="148"/>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row>
    <row r="11" spans="1:42" s="21" customFormat="1" ht="14.25">
      <c r="A11" s="173" t="s">
        <v>401</v>
      </c>
      <c r="B11" s="181">
        <v>257155.046</v>
      </c>
      <c r="C11" s="181">
        <v>19759.686</v>
      </c>
      <c r="D11" s="181">
        <v>52647.04</v>
      </c>
      <c r="E11" s="182">
        <f>+D11/C11*100-100</f>
        <v>166.43662252527696</v>
      </c>
      <c r="F11" s="181"/>
      <c r="G11" s="181">
        <v>118785.175</v>
      </c>
      <c r="H11" s="181">
        <v>8610.759</v>
      </c>
      <c r="I11" s="181">
        <v>27757.068</v>
      </c>
      <c r="J11" s="182">
        <f>+I11/H11*100-100</f>
        <v>222.35332564759972</v>
      </c>
      <c r="K11" s="148"/>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row>
    <row r="12" spans="1:42" s="21" customFormat="1" ht="14.25">
      <c r="A12" s="173" t="s">
        <v>228</v>
      </c>
      <c r="B12" s="181">
        <v>25.5</v>
      </c>
      <c r="C12" s="181">
        <v>25</v>
      </c>
      <c r="D12" s="181">
        <v>0</v>
      </c>
      <c r="E12" s="182">
        <f>+D12/C12*100-100</f>
        <v>-100</v>
      </c>
      <c r="F12" s="181"/>
      <c r="G12" s="181">
        <v>33.283</v>
      </c>
      <c r="H12" s="181">
        <v>31.938</v>
      </c>
      <c r="I12" s="181">
        <v>0</v>
      </c>
      <c r="J12" s="182">
        <f>+I12/H12*100-100</f>
        <v>-100</v>
      </c>
      <c r="K12" s="148"/>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row>
    <row r="13" spans="1:42" s="21" customFormat="1" ht="14.25">
      <c r="A13" s="173" t="s">
        <v>14</v>
      </c>
      <c r="B13" s="181">
        <v>1272516.276</v>
      </c>
      <c r="C13" s="181">
        <v>158414.918</v>
      </c>
      <c r="D13" s="181">
        <v>191800.819</v>
      </c>
      <c r="E13" s="182">
        <f>+D13/C13*100-100</f>
        <v>21.074972875976215</v>
      </c>
      <c r="F13" s="181"/>
      <c r="G13" s="181">
        <v>623462.767</v>
      </c>
      <c r="H13" s="181">
        <v>60319.695</v>
      </c>
      <c r="I13" s="181">
        <v>99466.707</v>
      </c>
      <c r="J13" s="182">
        <f>+I13/H13*100-100</f>
        <v>64.8992207271605</v>
      </c>
      <c r="K13" s="148"/>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row>
    <row r="14" spans="1:42" s="21" customFormat="1" ht="14.25">
      <c r="A14" s="173"/>
      <c r="B14" s="174"/>
      <c r="C14" s="174"/>
      <c r="D14" s="174"/>
      <c r="E14" s="182"/>
      <c r="F14" s="174"/>
      <c r="G14" s="174"/>
      <c r="H14" s="174"/>
      <c r="I14" s="183"/>
      <c r="J14" s="182"/>
      <c r="K14" s="148"/>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row>
    <row r="15" spans="1:42" s="21" customFormat="1" ht="15">
      <c r="A15" s="178" t="s">
        <v>15</v>
      </c>
      <c r="B15" s="179">
        <f>SUM(B16:B19)</f>
        <v>18144.257</v>
      </c>
      <c r="C15" s="179">
        <f>SUM(C16:C19)</f>
        <v>2353.242</v>
      </c>
      <c r="D15" s="179">
        <f>SUM(D16:D19)</f>
        <v>2990.6480000000006</v>
      </c>
      <c r="E15" s="180">
        <f>+D15/C15*100-100</f>
        <v>27.086292017565555</v>
      </c>
      <c r="F15" s="179"/>
      <c r="G15" s="179">
        <f>SUM(G16:G19)</f>
        <v>79525.653</v>
      </c>
      <c r="H15" s="179">
        <f>SUM(H16:H19)</f>
        <v>9762.875</v>
      </c>
      <c r="I15" s="179">
        <f>SUM(I16:I19)</f>
        <v>10643.324</v>
      </c>
      <c r="J15" s="180">
        <f>+I15/H15*100-100</f>
        <v>9.018337323790377</v>
      </c>
      <c r="K15" s="148"/>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row>
    <row r="16" spans="1:42" s="21" customFormat="1" ht="14.25">
      <c r="A16" s="173" t="s">
        <v>16</v>
      </c>
      <c r="B16" s="184">
        <v>206.271</v>
      </c>
      <c r="C16" s="181">
        <v>19.059</v>
      </c>
      <c r="D16" s="181">
        <v>40.489</v>
      </c>
      <c r="E16" s="182">
        <f>+D16/C16*100-100</f>
        <v>112.44031691064586</v>
      </c>
      <c r="F16" s="184"/>
      <c r="G16" s="181">
        <v>2572.22</v>
      </c>
      <c r="H16" s="181">
        <v>224.93</v>
      </c>
      <c r="I16" s="181">
        <v>599.307</v>
      </c>
      <c r="J16" s="182">
        <f>+I16/H16*100-100</f>
        <v>166.44155959631888</v>
      </c>
      <c r="K16" s="148"/>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row>
    <row r="17" spans="1:42" s="21" customFormat="1" ht="14.25">
      <c r="A17" s="173" t="s">
        <v>17</v>
      </c>
      <c r="B17" s="184">
        <v>15514.873</v>
      </c>
      <c r="C17" s="181">
        <v>2127.899</v>
      </c>
      <c r="D17" s="181">
        <v>1883.4</v>
      </c>
      <c r="E17" s="182">
        <f>+D17/C17*100-100</f>
        <v>-11.4901600122938</v>
      </c>
      <c r="F17" s="181"/>
      <c r="G17" s="181">
        <v>55386.719</v>
      </c>
      <c r="H17" s="181">
        <v>7480.21</v>
      </c>
      <c r="I17" s="181">
        <v>5052.744</v>
      </c>
      <c r="J17" s="182">
        <f>+I17/H17*100-100</f>
        <v>-32.45184292954343</v>
      </c>
      <c r="K17" s="148"/>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row>
    <row r="18" spans="1:42" s="21" customFormat="1" ht="14.25">
      <c r="A18" s="173" t="s">
        <v>18</v>
      </c>
      <c r="B18" s="184">
        <v>1075.748</v>
      </c>
      <c r="C18" s="181">
        <v>107.069</v>
      </c>
      <c r="D18" s="181">
        <v>907.171</v>
      </c>
      <c r="E18" s="182">
        <f>+D18/C18*100-100</f>
        <v>747.2769896048343</v>
      </c>
      <c r="F18" s="181"/>
      <c r="G18" s="181">
        <v>16912.47</v>
      </c>
      <c r="H18" s="181">
        <v>1766.836</v>
      </c>
      <c r="I18" s="181">
        <v>4535.627</v>
      </c>
      <c r="J18" s="182">
        <f>+I18/H18*100-100</f>
        <v>156.70899845826096</v>
      </c>
      <c r="K18" s="148"/>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row>
    <row r="19" spans="1:42" s="21" customFormat="1" ht="14.25">
      <c r="A19" s="173" t="s">
        <v>19</v>
      </c>
      <c r="B19" s="181">
        <v>1347.365</v>
      </c>
      <c r="C19" s="181">
        <v>99.215</v>
      </c>
      <c r="D19" s="181">
        <v>159.588</v>
      </c>
      <c r="E19" s="182">
        <f>+D19/C19*100-100</f>
        <v>60.85067782089402</v>
      </c>
      <c r="F19" s="181"/>
      <c r="G19" s="181">
        <v>4654.244</v>
      </c>
      <c r="H19" s="181">
        <v>290.899</v>
      </c>
      <c r="I19" s="181">
        <v>455.646</v>
      </c>
      <c r="J19" s="182">
        <f>+I19/H19*100-100</f>
        <v>56.63374573305512</v>
      </c>
      <c r="K19" s="148"/>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2" s="21" customFormat="1" ht="14.25">
      <c r="A20" s="173"/>
      <c r="B20" s="181"/>
      <c r="C20" s="181"/>
      <c r="D20" s="181"/>
      <c r="E20" s="182"/>
      <c r="F20" s="181"/>
      <c r="G20" s="181"/>
      <c r="H20" s="181"/>
      <c r="I20" s="181"/>
      <c r="J20" s="182"/>
      <c r="K20" s="148"/>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row>
    <row r="21" spans="1:42" s="21" customFormat="1" ht="15">
      <c r="A21" s="178" t="s">
        <v>20</v>
      </c>
      <c r="B21" s="179">
        <f>SUM(B22:B24)</f>
        <v>642.014</v>
      </c>
      <c r="C21" s="179">
        <f>SUM(C22:C24)</f>
        <v>70.441</v>
      </c>
      <c r="D21" s="179">
        <f>SUM(D22:D24)</f>
        <v>266.56100000000004</v>
      </c>
      <c r="E21" s="180">
        <f>+D21/C21*100-100</f>
        <v>278.41739895799327</v>
      </c>
      <c r="F21" s="179"/>
      <c r="G21" s="179">
        <f>SUM(G22:G24)</f>
        <v>4528.854</v>
      </c>
      <c r="H21" s="179">
        <f>SUM(H22:H24)</f>
        <v>558.565</v>
      </c>
      <c r="I21" s="179">
        <f>SUM(I22:I24)</f>
        <v>1334.1950000000002</v>
      </c>
      <c r="J21" s="180">
        <f>+I21/H21*100-100</f>
        <v>138.86118893951465</v>
      </c>
      <c r="K21" s="148"/>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row>
    <row r="22" spans="1:42" s="21" customFormat="1" ht="14.25">
      <c r="A22" s="173" t="s">
        <v>21</v>
      </c>
      <c r="B22" s="181">
        <v>141.363</v>
      </c>
      <c r="C22" s="181">
        <v>21.189</v>
      </c>
      <c r="D22" s="181">
        <v>86.886</v>
      </c>
      <c r="E22" s="182">
        <f>+D22/C22*100-100</f>
        <v>310.0523856718108</v>
      </c>
      <c r="F22" s="181"/>
      <c r="G22" s="181">
        <v>1688.624</v>
      </c>
      <c r="H22" s="181">
        <v>245.28</v>
      </c>
      <c r="I22" s="181">
        <v>692.364</v>
      </c>
      <c r="J22" s="182">
        <f>+I22/H22*100-100</f>
        <v>182.27495107632092</v>
      </c>
      <c r="K22" s="148"/>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2" s="21" customFormat="1" ht="14.25">
      <c r="A23" s="173" t="s">
        <v>22</v>
      </c>
      <c r="B23" s="181">
        <v>3.663</v>
      </c>
      <c r="C23" s="181">
        <v>0.366</v>
      </c>
      <c r="D23" s="181">
        <v>0</v>
      </c>
      <c r="E23" s="182">
        <f>+D23/C23*100-100</f>
        <v>-100</v>
      </c>
      <c r="F23" s="181"/>
      <c r="G23" s="181">
        <v>896.471</v>
      </c>
      <c r="H23" s="181">
        <v>40.2</v>
      </c>
      <c r="I23" s="181">
        <v>0</v>
      </c>
      <c r="J23" s="182">
        <f>+I23/H23*100-100</f>
        <v>-100</v>
      </c>
      <c r="K23" s="148"/>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row>
    <row r="24" spans="1:42" s="21" customFormat="1" ht="14.25">
      <c r="A24" s="173" t="s">
        <v>398</v>
      </c>
      <c r="B24" s="181">
        <v>496.988</v>
      </c>
      <c r="C24" s="181">
        <v>48.886</v>
      </c>
      <c r="D24" s="181">
        <v>179.675</v>
      </c>
      <c r="E24" s="182">
        <f>+D24/C24*100-100</f>
        <v>267.5387636542159</v>
      </c>
      <c r="F24" s="181"/>
      <c r="G24" s="181">
        <v>1943.759</v>
      </c>
      <c r="H24" s="181">
        <v>273.085</v>
      </c>
      <c r="I24" s="181">
        <v>641.831</v>
      </c>
      <c r="J24" s="182">
        <f>+I24/H24*100-100</f>
        <v>135.0297526411191</v>
      </c>
      <c r="K24" s="148"/>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row>
    <row r="25" spans="1:42" s="21" customFormat="1" ht="14.25">
      <c r="A25" s="173"/>
      <c r="B25" s="174"/>
      <c r="C25" s="174"/>
      <c r="D25" s="174"/>
      <c r="E25" s="183"/>
      <c r="F25" s="174"/>
      <c r="G25" s="174"/>
      <c r="H25" s="174"/>
      <c r="I25" s="181"/>
      <c r="J25" s="183"/>
      <c r="K25" s="148"/>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2" s="21" customFormat="1" ht="15">
      <c r="A26" s="178" t="s">
        <v>287</v>
      </c>
      <c r="B26" s="179"/>
      <c r="C26" s="179"/>
      <c r="D26" s="179"/>
      <c r="E26" s="183"/>
      <c r="F26" s="179"/>
      <c r="G26" s="179">
        <f>SUM(G27:G28)</f>
        <v>1679.193</v>
      </c>
      <c r="H26" s="179">
        <f>SUM(H27:H28)</f>
        <v>193.039</v>
      </c>
      <c r="I26" s="179">
        <f>SUM(I27:I28)</f>
        <v>260.367</v>
      </c>
      <c r="J26" s="180">
        <f>+I26/H26*100-100</f>
        <v>34.87792622216236</v>
      </c>
      <c r="K26" s="148"/>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row>
    <row r="27" spans="1:42" s="21" customFormat="1" ht="28.5">
      <c r="A27" s="185" t="s">
        <v>23</v>
      </c>
      <c r="B27" s="181">
        <v>11.92</v>
      </c>
      <c r="C27" s="181">
        <v>0.767</v>
      </c>
      <c r="D27" s="181">
        <v>0.506</v>
      </c>
      <c r="E27" s="182">
        <f>+D27/C27*100-100</f>
        <v>-34.028683181225546</v>
      </c>
      <c r="F27" s="181"/>
      <c r="G27" s="181">
        <v>141.225</v>
      </c>
      <c r="H27" s="181">
        <v>6.951</v>
      </c>
      <c r="I27" s="181">
        <v>7.868</v>
      </c>
      <c r="J27" s="182">
        <f>+I27/H27*100-100</f>
        <v>13.192346424974843</v>
      </c>
      <c r="K27" s="148"/>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row>
    <row r="28" spans="1:42" s="21" customFormat="1" ht="14.25">
      <c r="A28" s="173" t="s">
        <v>24</v>
      </c>
      <c r="B28" s="181">
        <v>664.868</v>
      </c>
      <c r="C28" s="181">
        <v>119.417</v>
      </c>
      <c r="D28" s="181">
        <v>112.679</v>
      </c>
      <c r="E28" s="182">
        <f>+D28/C28*100-100</f>
        <v>-5.642412721806778</v>
      </c>
      <c r="F28" s="181"/>
      <c r="G28" s="181">
        <v>1537.968</v>
      </c>
      <c r="H28" s="181">
        <v>186.088</v>
      </c>
      <c r="I28" s="181">
        <v>252.499</v>
      </c>
      <c r="J28" s="182">
        <f>+I28/H28*100-100</f>
        <v>35.68795408623876</v>
      </c>
      <c r="K28" s="148"/>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row>
    <row r="29" spans="1:42" s="21" customFormat="1" ht="14.25">
      <c r="A29" s="173"/>
      <c r="B29" s="174"/>
      <c r="C29" s="174"/>
      <c r="D29" s="174"/>
      <c r="E29" s="175"/>
      <c r="F29" s="174"/>
      <c r="G29" s="174"/>
      <c r="H29" s="174"/>
      <c r="I29" s="175"/>
      <c r="J29" s="175"/>
      <c r="K29" s="148"/>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row>
    <row r="30" spans="1:42" s="21" customFormat="1" ht="15">
      <c r="A30" s="171" t="s">
        <v>25</v>
      </c>
      <c r="B30" s="171"/>
      <c r="C30" s="171"/>
      <c r="D30" s="171"/>
      <c r="E30" s="171"/>
      <c r="F30" s="171"/>
      <c r="G30" s="171">
        <f>SUM(G32:G35)</f>
        <v>20737.159</v>
      </c>
      <c r="H30" s="171">
        <f>SUM(H32:H35)</f>
        <v>2947.2</v>
      </c>
      <c r="I30" s="171">
        <f>SUM(I32:I35)</f>
        <v>4536.368</v>
      </c>
      <c r="J30" s="172">
        <f>+I30/H30*100-100</f>
        <v>53.92128121606953</v>
      </c>
      <c r="K30" s="148"/>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row>
    <row r="31" spans="1:42" s="20" customFormat="1" ht="14.25">
      <c r="A31" s="173"/>
      <c r="B31" s="174"/>
      <c r="C31" s="174"/>
      <c r="D31" s="174"/>
      <c r="E31" s="184"/>
      <c r="F31" s="174"/>
      <c r="G31" s="174"/>
      <c r="H31" s="174"/>
      <c r="I31" s="184"/>
      <c r="J31" s="184"/>
      <c r="K31" s="177"/>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row>
    <row r="32" spans="1:42" s="21" customFormat="1" ht="14.25">
      <c r="A32" s="173" t="s">
        <v>26</v>
      </c>
      <c r="B32" s="181">
        <v>25</v>
      </c>
      <c r="C32" s="181">
        <v>4</v>
      </c>
      <c r="D32" s="181">
        <v>1</v>
      </c>
      <c r="E32" s="182">
        <f>+D32/C32*100-100</f>
        <v>-75</v>
      </c>
      <c r="F32" s="181"/>
      <c r="G32" s="181">
        <v>445.81</v>
      </c>
      <c r="H32" s="181">
        <v>75.873</v>
      </c>
      <c r="I32" s="181">
        <v>49.528</v>
      </c>
      <c r="J32" s="182">
        <f>+I32/H32*100-100</f>
        <v>-34.72249680386963</v>
      </c>
      <c r="K32" s="148"/>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row>
    <row r="33" spans="1:42" s="21" customFormat="1" ht="14.25">
      <c r="A33" s="173" t="s">
        <v>27</v>
      </c>
      <c r="B33" s="181">
        <v>1</v>
      </c>
      <c r="C33" s="181">
        <v>0</v>
      </c>
      <c r="D33" s="181">
        <v>0</v>
      </c>
      <c r="E33" s="182"/>
      <c r="F33" s="181"/>
      <c r="G33" s="181">
        <v>3</v>
      </c>
      <c r="H33" s="181">
        <v>0</v>
      </c>
      <c r="I33" s="181">
        <v>0</v>
      </c>
      <c r="J33" s="182"/>
      <c r="K33" s="148"/>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row>
    <row r="34" spans="1:42" s="21" customFormat="1" ht="28.5">
      <c r="A34" s="185" t="s">
        <v>28</v>
      </c>
      <c r="B34" s="181">
        <v>4</v>
      </c>
      <c r="C34" s="181">
        <v>2</v>
      </c>
      <c r="D34" s="181">
        <v>0</v>
      </c>
      <c r="E34" s="182">
        <f>+D34/C34*100-100</f>
        <v>-100</v>
      </c>
      <c r="F34" s="181"/>
      <c r="G34" s="181">
        <v>78.915</v>
      </c>
      <c r="H34" s="181">
        <v>26.799</v>
      </c>
      <c r="I34" s="181">
        <v>0</v>
      </c>
      <c r="J34" s="182">
        <f>+I34/H34*100-100</f>
        <v>-100</v>
      </c>
      <c r="K34" s="148"/>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row>
    <row r="35" spans="1:42" s="21" customFormat="1" ht="14.25">
      <c r="A35" s="173" t="s">
        <v>29</v>
      </c>
      <c r="B35" s="174"/>
      <c r="C35" s="174"/>
      <c r="D35" s="174"/>
      <c r="E35" s="175"/>
      <c r="F35" s="174"/>
      <c r="G35" s="174">
        <v>20209.434</v>
      </c>
      <c r="H35" s="174">
        <v>2844.528</v>
      </c>
      <c r="I35" s="181">
        <v>4486.84</v>
      </c>
      <c r="J35" s="182">
        <f>+I35/H35*100-100</f>
        <v>57.73583525983926</v>
      </c>
      <c r="K35" s="148"/>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row>
    <row r="36" spans="1:42" s="21" customFormat="1" ht="14.25">
      <c r="A36" s="175"/>
      <c r="B36" s="181"/>
      <c r="C36" s="181"/>
      <c r="D36" s="181"/>
      <c r="E36" s="175"/>
      <c r="F36" s="174"/>
      <c r="G36" s="174"/>
      <c r="H36" s="174"/>
      <c r="I36" s="181"/>
      <c r="J36" s="175"/>
      <c r="K36" s="148"/>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row>
    <row r="37" spans="1:42" s="21" customFormat="1" ht="14.25">
      <c r="A37" s="186"/>
      <c r="B37" s="186"/>
      <c r="C37" s="187"/>
      <c r="D37" s="187"/>
      <c r="E37" s="187"/>
      <c r="F37" s="187"/>
      <c r="G37" s="187"/>
      <c r="H37" s="187"/>
      <c r="I37" s="187"/>
      <c r="J37" s="187"/>
      <c r="K37" s="148"/>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row>
    <row r="38" spans="1:42" s="21" customFormat="1" ht="14.25">
      <c r="A38" s="173" t="s">
        <v>313</v>
      </c>
      <c r="B38" s="174"/>
      <c r="C38" s="174"/>
      <c r="D38" s="175"/>
      <c r="E38" s="174"/>
      <c r="F38" s="174"/>
      <c r="G38" s="174"/>
      <c r="H38" s="175"/>
      <c r="I38" s="176"/>
      <c r="J38" s="174"/>
      <c r="K38" s="148"/>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row>
    <row r="39" spans="1:42" s="21" customFormat="1" ht="14.25">
      <c r="A39" s="173"/>
      <c r="B39" s="174"/>
      <c r="C39" s="174"/>
      <c r="D39" s="175"/>
      <c r="E39" s="174"/>
      <c r="F39" s="174"/>
      <c r="G39" s="174"/>
      <c r="H39" s="175"/>
      <c r="I39" s="176"/>
      <c r="J39" s="174"/>
      <c r="K39" s="148"/>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row>
    <row r="40" spans="1:42" s="21" customFormat="1" ht="15" customHeight="1">
      <c r="A40" s="291" t="s">
        <v>403</v>
      </c>
      <c r="B40" s="291"/>
      <c r="C40" s="291"/>
      <c r="D40" s="291"/>
      <c r="E40" s="291"/>
      <c r="F40" s="291"/>
      <c r="G40" s="291"/>
      <c r="H40" s="291"/>
      <c r="I40" s="291"/>
      <c r="J40" s="291"/>
      <c r="K40" s="291"/>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row>
    <row r="41" spans="1:34" ht="12.75">
      <c r="A41" s="291"/>
      <c r="B41" s="291"/>
      <c r="C41" s="291"/>
      <c r="D41" s="291"/>
      <c r="E41" s="291"/>
      <c r="F41" s="291"/>
      <c r="G41" s="291"/>
      <c r="H41" s="291"/>
      <c r="I41" s="291"/>
      <c r="J41" s="291"/>
      <c r="K41" s="291"/>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row>
    <row r="42" spans="1:34" ht="33" customHeight="1">
      <c r="A42" s="291"/>
      <c r="B42" s="291"/>
      <c r="C42" s="291"/>
      <c r="D42" s="291"/>
      <c r="E42" s="291"/>
      <c r="F42" s="291"/>
      <c r="G42" s="291"/>
      <c r="H42" s="291"/>
      <c r="I42" s="291"/>
      <c r="J42" s="291"/>
      <c r="K42" s="291"/>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row>
    <row r="43" spans="1:34" ht="12.75">
      <c r="A43" s="291" t="s">
        <v>404</v>
      </c>
      <c r="B43" s="291"/>
      <c r="C43" s="291"/>
      <c r="D43" s="291"/>
      <c r="E43" s="291"/>
      <c r="F43" s="291"/>
      <c r="G43" s="291"/>
      <c r="H43" s="291"/>
      <c r="I43" s="291"/>
      <c r="J43" s="291"/>
      <c r="K43" s="291"/>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row>
    <row r="44" spans="1:34" ht="12.75">
      <c r="A44" s="291"/>
      <c r="B44" s="291"/>
      <c r="C44" s="291"/>
      <c r="D44" s="291"/>
      <c r="E44" s="291"/>
      <c r="F44" s="291"/>
      <c r="G44" s="291"/>
      <c r="H44" s="291"/>
      <c r="I44" s="291"/>
      <c r="J44" s="291"/>
      <c r="K44" s="291"/>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row>
    <row r="45" spans="1:34" ht="12.75">
      <c r="A45" s="291"/>
      <c r="B45" s="291"/>
      <c r="C45" s="291"/>
      <c r="D45" s="291"/>
      <c r="E45" s="291"/>
      <c r="F45" s="291"/>
      <c r="G45" s="291"/>
      <c r="H45" s="291"/>
      <c r="I45" s="291"/>
      <c r="J45" s="291"/>
      <c r="K45" s="291"/>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row>
    <row r="46" spans="1:34" ht="12.75">
      <c r="A46" s="291"/>
      <c r="B46" s="291"/>
      <c r="C46" s="291"/>
      <c r="D46" s="291"/>
      <c r="E46" s="291"/>
      <c r="F46" s="291"/>
      <c r="G46" s="291"/>
      <c r="H46" s="291"/>
      <c r="I46" s="291"/>
      <c r="J46" s="291"/>
      <c r="K46" s="291"/>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row>
    <row r="47" spans="1:34" ht="21" customHeight="1">
      <c r="A47" s="291"/>
      <c r="B47" s="291"/>
      <c r="C47" s="291"/>
      <c r="D47" s="291"/>
      <c r="E47" s="291"/>
      <c r="F47" s="291"/>
      <c r="G47" s="291"/>
      <c r="H47" s="291"/>
      <c r="I47" s="291"/>
      <c r="J47" s="291"/>
      <c r="K47" s="291"/>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row>
    <row r="48" spans="1:34" ht="9.75" customHeight="1">
      <c r="A48" s="291" t="s">
        <v>405</v>
      </c>
      <c r="B48" s="291"/>
      <c r="C48" s="291"/>
      <c r="D48" s="291"/>
      <c r="E48" s="291"/>
      <c r="F48" s="291"/>
      <c r="G48" s="291"/>
      <c r="H48" s="291"/>
      <c r="I48" s="291"/>
      <c r="J48" s="291"/>
      <c r="K48" s="291"/>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row>
    <row r="49" spans="1:34" ht="12.75">
      <c r="A49" s="291"/>
      <c r="B49" s="291"/>
      <c r="C49" s="291"/>
      <c r="D49" s="291"/>
      <c r="E49" s="291"/>
      <c r="F49" s="291"/>
      <c r="G49" s="291"/>
      <c r="H49" s="291"/>
      <c r="I49" s="291"/>
      <c r="J49" s="291"/>
      <c r="K49" s="291"/>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row>
    <row r="50" spans="1:34" ht="12.75">
      <c r="A50" s="291"/>
      <c r="B50" s="291"/>
      <c r="C50" s="291"/>
      <c r="D50" s="291"/>
      <c r="E50" s="291"/>
      <c r="F50" s="291"/>
      <c r="G50" s="291"/>
      <c r="H50" s="291"/>
      <c r="I50" s="291"/>
      <c r="J50" s="291"/>
      <c r="K50" s="291"/>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row>
    <row r="51" spans="1:34" ht="12.75">
      <c r="A51" s="291"/>
      <c r="B51" s="291"/>
      <c r="C51" s="291"/>
      <c r="D51" s="291"/>
      <c r="E51" s="291"/>
      <c r="F51" s="291"/>
      <c r="G51" s="291"/>
      <c r="H51" s="291"/>
      <c r="I51" s="291"/>
      <c r="J51" s="291"/>
      <c r="K51" s="291"/>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row>
    <row r="52" spans="1:34" ht="12.75">
      <c r="A52" s="285" t="s">
        <v>406</v>
      </c>
      <c r="B52" s="285"/>
      <c r="C52" s="285"/>
      <c r="D52" s="285"/>
      <c r="E52" s="285"/>
      <c r="F52" s="285"/>
      <c r="G52" s="285"/>
      <c r="H52" s="285"/>
      <c r="I52" s="285"/>
      <c r="J52" s="285"/>
      <c r="K52" s="285"/>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row>
    <row r="53" spans="1:34" ht="12.75">
      <c r="A53" s="285"/>
      <c r="B53" s="285"/>
      <c r="C53" s="285"/>
      <c r="D53" s="285"/>
      <c r="E53" s="285"/>
      <c r="F53" s="285"/>
      <c r="G53" s="285"/>
      <c r="H53" s="285"/>
      <c r="I53" s="285"/>
      <c r="J53" s="285"/>
      <c r="K53" s="285"/>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row>
    <row r="54" spans="1:34" ht="12.75">
      <c r="A54" s="285"/>
      <c r="B54" s="285"/>
      <c r="C54" s="285"/>
      <c r="D54" s="285"/>
      <c r="E54" s="285"/>
      <c r="F54" s="285"/>
      <c r="G54" s="285"/>
      <c r="H54" s="285"/>
      <c r="I54" s="285"/>
      <c r="J54" s="285"/>
      <c r="K54" s="285"/>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row>
    <row r="55" spans="1:34" ht="12.75">
      <c r="A55" s="285"/>
      <c r="B55" s="285"/>
      <c r="C55" s="285"/>
      <c r="D55" s="285"/>
      <c r="E55" s="285"/>
      <c r="F55" s="285"/>
      <c r="G55" s="285"/>
      <c r="H55" s="285"/>
      <c r="I55" s="285"/>
      <c r="J55" s="285"/>
      <c r="K55" s="285"/>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row>
    <row r="56" spans="1:34" ht="12.75">
      <c r="A56" s="285"/>
      <c r="B56" s="285"/>
      <c r="C56" s="285"/>
      <c r="D56" s="285"/>
      <c r="E56" s="285"/>
      <c r="F56" s="285"/>
      <c r="G56" s="285"/>
      <c r="H56" s="285"/>
      <c r="I56" s="285"/>
      <c r="J56" s="285"/>
      <c r="K56" s="285"/>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row>
    <row r="57" spans="1:34" ht="12.75">
      <c r="A57" s="285"/>
      <c r="B57" s="285"/>
      <c r="C57" s="285"/>
      <c r="D57" s="285"/>
      <c r="E57" s="285"/>
      <c r="F57" s="285"/>
      <c r="G57" s="285"/>
      <c r="H57" s="285"/>
      <c r="I57" s="285"/>
      <c r="J57" s="285"/>
      <c r="K57" s="285"/>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row>
    <row r="58" spans="2:34" ht="12.75">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row>
    <row r="59" spans="2:34" ht="12.75">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row>
    <row r="60" spans="2:34" ht="12.75">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row>
    <row r="61" spans="2:34" ht="12.7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row>
    <row r="62" spans="2:34" ht="12.7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row>
    <row r="63" spans="2:34" ht="12.75">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row>
    <row r="64" spans="2:34" ht="12.7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row>
    <row r="65" spans="2:34" ht="12.75">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row>
    <row r="66" spans="2:34" ht="12.7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row>
    <row r="67" spans="2:34" ht="12.75">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row>
    <row r="68" spans="2:34" ht="12.75">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row>
    <row r="69" spans="2:34" ht="12.75">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row>
    <row r="70" spans="2:34" ht="12.75">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row>
    <row r="71" spans="2:34" ht="12.75">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row>
    <row r="72" spans="2:34" ht="12.75">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row>
    <row r="73" spans="2:34" ht="12.75">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row>
    <row r="74" spans="2:34" ht="12.75">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row>
    <row r="75" spans="2:34" ht="12.75">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row>
    <row r="76" spans="2:34" ht="12.75">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row>
    <row r="77" spans="2:34" ht="12.75">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row r="78" spans="2:34" ht="12.75">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row>
    <row r="79" spans="2:34" ht="12.75">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row>
    <row r="80" spans="2:34" ht="12.75">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row r="81" spans="2:34" ht="12.75">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row>
    <row r="82" spans="2:34" ht="12.75">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row>
    <row r="83" spans="2:34" ht="12.75">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row>
    <row r="84" spans="2:34" ht="12.75">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row>
    <row r="85" spans="2:34" ht="12.75">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row>
    <row r="86" spans="2:34" ht="12.75">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row>
    <row r="87" spans="2:34" ht="12.75">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row>
    <row r="88" spans="2:34" ht="12.75">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row>
    <row r="89" spans="2:34" ht="12.75">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row>
    <row r="90" spans="2:34" ht="12.75">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row>
    <row r="91" spans="2:34" ht="12.75">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row>
    <row r="92" spans="2:34" ht="12.75">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row>
    <row r="93" spans="2:34" ht="12.75">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row>
    <row r="94" spans="2:34" ht="12.75">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row>
    <row r="95" spans="2:34" ht="12.75">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row>
    <row r="96" spans="2:34" ht="12.75">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row>
    <row r="97" spans="2:34" ht="12.75">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row>
    <row r="98" spans="2:34" ht="12.75">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row>
    <row r="99" spans="2:34" ht="12.75">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row>
    <row r="100" spans="2:34" ht="12.75">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row>
    <row r="101" spans="2:34" ht="12.75">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row>
    <row r="102" spans="2:34" ht="12.75">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row>
    <row r="103" spans="2:34" ht="12.75">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row>
    <row r="104" spans="2:34" ht="12.75">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row>
    <row r="105" spans="2:34" ht="12.75">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row>
    <row r="106" spans="2:34" ht="12.75">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row>
    <row r="107" spans="2:34" ht="12.75">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row>
    <row r="108" spans="2:34" ht="12.75">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row>
    <row r="109" spans="2:34" ht="12.75">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row>
    <row r="110" spans="2:34" ht="12.75">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row>
    <row r="111" spans="2:34" ht="12.75">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row>
    <row r="112" spans="2:34" ht="12.75">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row>
    <row r="113" spans="2:34" ht="12.75">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row>
    <row r="114" spans="2:34" ht="12.75">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row>
    <row r="115" spans="2:34" ht="12.75">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row>
    <row r="116" spans="2:34" ht="12.75">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row>
    <row r="117" spans="2:34" ht="12.75">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row>
    <row r="118" spans="2:34" ht="12.75">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row>
    <row r="119" spans="2:34" ht="12.75">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row>
    <row r="120" spans="2:34" ht="12.75">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row>
    <row r="121" spans="2:34" ht="12.75">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row>
    <row r="122" spans="2:34" ht="12.75">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row>
    <row r="123" spans="2:34" ht="12.75">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row>
    <row r="124" spans="2:34" ht="12.75">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row>
    <row r="125" spans="2:34" ht="12.75">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row>
    <row r="126" spans="2:34" ht="12.75">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row>
    <row r="127" spans="2:34" ht="12.75">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row>
    <row r="128" spans="2:34" ht="12.75">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row>
    <row r="129" spans="2:34" ht="12.75">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row>
    <row r="130" spans="2:34" ht="12.75">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row>
    <row r="131" spans="2:34" ht="12.75">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row>
    <row r="132" spans="2:34" ht="12.75">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row>
    <row r="133" spans="2:34" ht="12.75">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row>
    <row r="134" spans="2:34" ht="12.75">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row>
    <row r="135" spans="2:34" ht="12.75">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row>
    <row r="136" spans="2:34" ht="12.75">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row>
    <row r="137" spans="2:34" ht="12.75">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row>
    <row r="138" spans="2:34" ht="12.75">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row>
    <row r="139" spans="2:34" ht="12.75">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row>
    <row r="140" spans="2:34" ht="12.75">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row>
    <row r="141" spans="2:34" ht="12.75">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row>
    <row r="142" spans="2:34" ht="12.75">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row>
    <row r="143" spans="2:34" ht="12.75">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row>
    <row r="144" spans="2:34" ht="12.75">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row>
    <row r="145" spans="2:34" ht="12.75">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row>
    <row r="146" spans="2:34" ht="12.75">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row>
    <row r="147" spans="2:34" ht="12.75">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row>
    <row r="148" spans="2:34" ht="12.75">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row>
    <row r="149" spans="2:34" ht="12.75">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row>
    <row r="150" spans="2:11" ht="12.75">
      <c r="B150" s="100"/>
      <c r="C150" s="100"/>
      <c r="D150" s="100"/>
      <c r="E150" s="100"/>
      <c r="F150" s="100"/>
      <c r="G150" s="100"/>
      <c r="H150" s="100"/>
      <c r="I150" s="100"/>
      <c r="J150" s="100"/>
      <c r="K150" s="100"/>
    </row>
    <row r="151" spans="2:11" ht="12.75">
      <c r="B151" s="100"/>
      <c r="C151" s="100"/>
      <c r="D151" s="100"/>
      <c r="E151" s="100"/>
      <c r="F151" s="100"/>
      <c r="G151" s="100"/>
      <c r="H151" s="100"/>
      <c r="I151" s="100"/>
      <c r="J151" s="100"/>
      <c r="K151" s="100"/>
    </row>
    <row r="152" spans="2:11" ht="12.75">
      <c r="B152" s="100"/>
      <c r="C152" s="100"/>
      <c r="D152" s="100"/>
      <c r="E152" s="100"/>
      <c r="F152" s="100"/>
      <c r="G152" s="100"/>
      <c r="H152" s="100"/>
      <c r="I152" s="100"/>
      <c r="J152" s="100"/>
      <c r="K152" s="100"/>
    </row>
    <row r="153" spans="2:11" ht="12.75">
      <c r="B153" s="100"/>
      <c r="C153" s="100"/>
      <c r="D153" s="100"/>
      <c r="E153" s="100"/>
      <c r="F153" s="100"/>
      <c r="G153" s="100"/>
      <c r="H153" s="100"/>
      <c r="I153" s="100"/>
      <c r="J153" s="100"/>
      <c r="K153" s="100"/>
    </row>
    <row r="154" spans="2:11" ht="12.75">
      <c r="B154" s="100"/>
      <c r="C154" s="100"/>
      <c r="D154" s="100"/>
      <c r="E154" s="100"/>
      <c r="F154" s="100"/>
      <c r="G154" s="100"/>
      <c r="H154" s="100"/>
      <c r="I154" s="100"/>
      <c r="J154" s="100"/>
      <c r="K154" s="100"/>
    </row>
    <row r="155" spans="2:11" ht="12.75">
      <c r="B155" s="100"/>
      <c r="C155" s="100"/>
      <c r="D155" s="100"/>
      <c r="E155" s="100"/>
      <c r="F155" s="100"/>
      <c r="G155" s="100"/>
      <c r="H155" s="100"/>
      <c r="I155" s="100"/>
      <c r="J155" s="100"/>
      <c r="K155" s="100"/>
    </row>
    <row r="156" spans="2:11" ht="12.75">
      <c r="B156" s="100"/>
      <c r="C156" s="100"/>
      <c r="D156" s="100"/>
      <c r="E156" s="100"/>
      <c r="F156" s="100"/>
      <c r="G156" s="100"/>
      <c r="H156" s="100"/>
      <c r="I156" s="100"/>
      <c r="J156" s="100"/>
      <c r="K156" s="100"/>
    </row>
    <row r="157" spans="2:11" ht="12.75">
      <c r="B157" s="100"/>
      <c r="C157" s="100"/>
      <c r="D157" s="100"/>
      <c r="E157" s="100"/>
      <c r="F157" s="100"/>
      <c r="G157" s="100"/>
      <c r="H157" s="100"/>
      <c r="I157" s="100"/>
      <c r="J157" s="100"/>
      <c r="K157" s="100"/>
    </row>
    <row r="158" spans="2:11" ht="12.75">
      <c r="B158" s="100"/>
      <c r="C158" s="100"/>
      <c r="D158" s="100"/>
      <c r="E158" s="100"/>
      <c r="F158" s="100"/>
      <c r="G158" s="100"/>
      <c r="H158" s="100"/>
      <c r="I158" s="100"/>
      <c r="J158" s="100"/>
      <c r="K158" s="100"/>
    </row>
    <row r="159" spans="2:11" ht="12.75">
      <c r="B159" s="100"/>
      <c r="C159" s="100"/>
      <c r="D159" s="100"/>
      <c r="E159" s="100"/>
      <c r="F159" s="100"/>
      <c r="G159" s="100"/>
      <c r="H159" s="100"/>
      <c r="I159" s="100"/>
      <c r="J159" s="100"/>
      <c r="K159" s="100"/>
    </row>
    <row r="160" spans="2:11" ht="12.75">
      <c r="B160" s="100"/>
      <c r="C160" s="100"/>
      <c r="D160" s="100"/>
      <c r="E160" s="100"/>
      <c r="F160" s="100"/>
      <c r="G160" s="100"/>
      <c r="H160" s="100"/>
      <c r="I160" s="100"/>
      <c r="J160" s="100"/>
      <c r="K160" s="100"/>
    </row>
    <row r="161" spans="2:11" ht="12.75">
      <c r="B161" s="100"/>
      <c r="C161" s="100"/>
      <c r="D161" s="100"/>
      <c r="E161" s="100"/>
      <c r="F161" s="100"/>
      <c r="G161" s="100"/>
      <c r="H161" s="100"/>
      <c r="I161" s="100"/>
      <c r="J161" s="100"/>
      <c r="K161" s="100"/>
    </row>
    <row r="162" spans="2:11" ht="12.75">
      <c r="B162" s="100"/>
      <c r="C162" s="100"/>
      <c r="D162" s="100"/>
      <c r="E162" s="100"/>
      <c r="F162" s="100"/>
      <c r="G162" s="100"/>
      <c r="H162" s="100"/>
      <c r="I162" s="100"/>
      <c r="J162" s="100"/>
      <c r="K162" s="100"/>
    </row>
    <row r="163" ht="12.75">
      <c r="K163" s="100"/>
    </row>
    <row r="164" ht="12.75">
      <c r="K164" s="100"/>
    </row>
    <row r="165" ht="12.75">
      <c r="K165" s="100"/>
    </row>
    <row r="166" ht="12.75">
      <c r="K166" s="100"/>
    </row>
    <row r="167" ht="12.75">
      <c r="K167" s="100"/>
    </row>
    <row r="168" ht="12.75">
      <c r="K168" s="100"/>
    </row>
  </sheetData>
  <sheetProtection/>
  <mergeCells count="10">
    <mergeCell ref="A40:K42"/>
    <mergeCell ref="A43:K47"/>
    <mergeCell ref="A48:K51"/>
    <mergeCell ref="A52:K57"/>
    <mergeCell ref="A1:I1"/>
    <mergeCell ref="A2:J2"/>
    <mergeCell ref="B3:E3"/>
    <mergeCell ref="G3:J3"/>
    <mergeCell ref="C4:E4"/>
    <mergeCell ref="H4:J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64" r:id="rId1"/>
  <headerFooter>
    <oddHeader>&amp;LODEPA</oddHeader>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G304"/>
  <sheetViews>
    <sheetView view="pageBreakPreview" zoomScaleSheetLayoutView="100" zoomScalePageLayoutView="0" workbookViewId="0" topLeftCell="A1">
      <selection activeCell="M25" sqref="M25"/>
    </sheetView>
  </sheetViews>
  <sheetFormatPr defaultColWidth="12.140625" defaultRowHeight="12.75"/>
  <cols>
    <col min="1" max="1" width="23.7109375" style="22" customWidth="1"/>
    <col min="2" max="5" width="12.140625" style="22" customWidth="1"/>
    <col min="6" max="6" width="14.7109375" style="22" customWidth="1"/>
    <col min="7" max="9" width="12.140625" style="22" customWidth="1"/>
    <col min="10" max="10" width="12.140625" style="10" customWidth="1"/>
    <col min="11" max="163" width="12.140625" style="14" customWidth="1"/>
    <col min="164" max="16384" width="12.140625" style="10" customWidth="1"/>
  </cols>
  <sheetData>
    <row r="1" spans="1:163" s="9" customFormat="1" ht="21.75" customHeight="1">
      <c r="A1" s="294" t="s">
        <v>195</v>
      </c>
      <c r="B1" s="294"/>
      <c r="C1" s="294"/>
      <c r="D1" s="294"/>
      <c r="E1" s="294"/>
      <c r="F1" s="294"/>
      <c r="G1" s="294"/>
      <c r="H1" s="40"/>
      <c r="I1" s="40"/>
      <c r="J1" s="35"/>
      <c r="K1" s="35"/>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row>
    <row r="2" spans="1:163" s="9" customFormat="1" ht="12" customHeight="1">
      <c r="A2" s="295" t="s">
        <v>262</v>
      </c>
      <c r="B2" s="295"/>
      <c r="C2" s="295"/>
      <c r="D2" s="295"/>
      <c r="E2" s="295"/>
      <c r="F2" s="295"/>
      <c r="G2" s="295"/>
      <c r="H2" s="39"/>
      <c r="I2" s="39"/>
      <c r="J2" s="35"/>
      <c r="K2" s="35"/>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row>
    <row r="3" spans="1:163" s="9" customFormat="1" ht="24.75" customHeight="1">
      <c r="A3" s="296" t="s">
        <v>315</v>
      </c>
      <c r="B3" s="296"/>
      <c r="C3" s="296"/>
      <c r="D3" s="296"/>
      <c r="E3" s="296"/>
      <c r="F3" s="296"/>
      <c r="G3" s="296"/>
      <c r="H3" s="38"/>
      <c r="I3" s="38"/>
      <c r="J3" s="12"/>
      <c r="K3" s="4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row>
    <row r="4" spans="1:163" s="9" customFormat="1" ht="17.25" customHeight="1">
      <c r="A4" s="146"/>
      <c r="B4" s="146"/>
      <c r="C4" s="146"/>
      <c r="D4" s="146"/>
      <c r="E4" s="146"/>
      <c r="F4" s="190"/>
      <c r="G4" s="190"/>
      <c r="H4" s="25"/>
      <c r="I4" s="24"/>
      <c r="J4" s="12"/>
      <c r="K4" s="4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row>
    <row r="5" spans="1:163" s="9" customFormat="1" ht="46.5" customHeight="1">
      <c r="A5" s="191" t="s">
        <v>45</v>
      </c>
      <c r="B5" s="192" t="s">
        <v>228</v>
      </c>
      <c r="C5" s="193" t="s">
        <v>48</v>
      </c>
      <c r="D5" s="193" t="s">
        <v>49</v>
      </c>
      <c r="E5" s="193" t="s">
        <v>50</v>
      </c>
      <c r="F5" s="193" t="s">
        <v>51</v>
      </c>
      <c r="G5" s="193" t="s">
        <v>12</v>
      </c>
      <c r="H5" s="25"/>
      <c r="I5" s="81"/>
      <c r="J5" s="12"/>
      <c r="K5" s="4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row>
    <row r="6" spans="1:163" s="9" customFormat="1" ht="18" customHeight="1">
      <c r="A6" s="194" t="s">
        <v>46</v>
      </c>
      <c r="B6" s="195">
        <v>818.62</v>
      </c>
      <c r="C6" s="195">
        <v>725.26</v>
      </c>
      <c r="D6" s="195">
        <v>847.19</v>
      </c>
      <c r="E6" s="195">
        <v>1122.7</v>
      </c>
      <c r="F6" s="195">
        <v>695.53</v>
      </c>
      <c r="G6" s="195">
        <v>637.18</v>
      </c>
      <c r="H6" s="23"/>
      <c r="I6" s="26"/>
      <c r="J6" s="13"/>
      <c r="K6" s="42"/>
      <c r="L6" s="13"/>
      <c r="M6" s="13"/>
      <c r="N6" s="42"/>
      <c r="O6" s="13"/>
      <c r="P6" s="13"/>
      <c r="Q6" s="42"/>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row>
    <row r="7" spans="1:163" s="9" customFormat="1" ht="18" customHeight="1">
      <c r="A7" s="196" t="s">
        <v>47</v>
      </c>
      <c r="B7" s="197">
        <v>811.86</v>
      </c>
      <c r="C7" s="197">
        <v>706.77</v>
      </c>
      <c r="D7" s="197">
        <v>840.2</v>
      </c>
      <c r="E7" s="197">
        <v>1124.89</v>
      </c>
      <c r="F7" s="197">
        <v>689.79</v>
      </c>
      <c r="G7" s="197">
        <v>628.79</v>
      </c>
      <c r="H7" s="27"/>
      <c r="I7" s="26"/>
      <c r="J7" s="13"/>
      <c r="K7" s="42"/>
      <c r="L7" s="13"/>
      <c r="M7" s="13"/>
      <c r="N7" s="42"/>
      <c r="O7" s="13"/>
      <c r="P7" s="13"/>
      <c r="Q7" s="42"/>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row>
    <row r="8" spans="1:163" s="9" customFormat="1" ht="18" customHeight="1">
      <c r="A8" s="194" t="s">
        <v>202</v>
      </c>
      <c r="B8" s="198">
        <v>826.21</v>
      </c>
      <c r="C8" s="198">
        <v>757.45</v>
      </c>
      <c r="D8" s="198">
        <v>829.59</v>
      </c>
      <c r="E8" s="199">
        <v>1144.77</v>
      </c>
      <c r="F8" s="195">
        <v>740.56</v>
      </c>
      <c r="G8" s="195">
        <v>605.32</v>
      </c>
      <c r="H8" s="28"/>
      <c r="I8" s="26"/>
      <c r="J8" s="13"/>
      <c r="K8" s="43"/>
      <c r="L8" s="13"/>
      <c r="M8" s="13"/>
      <c r="N8" s="43"/>
      <c r="O8" s="13"/>
      <c r="P8" s="13"/>
      <c r="Q8" s="43"/>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row>
    <row r="9" spans="1:163" s="9" customFormat="1" ht="18" customHeight="1">
      <c r="A9" s="194" t="s">
        <v>288</v>
      </c>
      <c r="B9" s="198">
        <v>832.55</v>
      </c>
      <c r="C9" s="198">
        <v>763.26</v>
      </c>
      <c r="D9" s="198">
        <v>835.95</v>
      </c>
      <c r="E9" s="199">
        <v>1092.51</v>
      </c>
      <c r="F9" s="199">
        <v>763.85</v>
      </c>
      <c r="G9" s="195">
        <v>706.39</v>
      </c>
      <c r="H9" s="23"/>
      <c r="I9" s="23"/>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row>
    <row r="10" spans="1:163" s="9" customFormat="1" ht="18" customHeight="1">
      <c r="A10" s="194" t="s">
        <v>310</v>
      </c>
      <c r="B10" s="198">
        <v>829.57</v>
      </c>
      <c r="C10" s="198" t="s">
        <v>311</v>
      </c>
      <c r="D10" s="198">
        <v>832.96</v>
      </c>
      <c r="E10" s="199">
        <v>1088.6</v>
      </c>
      <c r="F10" s="199">
        <v>761.11</v>
      </c>
      <c r="G10" s="195">
        <v>725.16</v>
      </c>
      <c r="H10" s="23"/>
      <c r="I10" s="26"/>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row>
    <row r="11" spans="1:163" s="9" customFormat="1" ht="18" customHeight="1">
      <c r="A11" s="194" t="s">
        <v>314</v>
      </c>
      <c r="B11" s="198">
        <v>841.17</v>
      </c>
      <c r="C11" s="198">
        <v>771.16</v>
      </c>
      <c r="D11" s="198">
        <v>844.6</v>
      </c>
      <c r="E11" s="199">
        <v>1103.81</v>
      </c>
      <c r="F11" s="199">
        <v>771.75</v>
      </c>
      <c r="G11" s="195">
        <v>735.3</v>
      </c>
      <c r="H11" s="23"/>
      <c r="I11" s="26"/>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row>
    <row r="12" spans="1:163" s="9" customFormat="1" ht="18" customHeight="1">
      <c r="A12" s="196" t="s">
        <v>320</v>
      </c>
      <c r="B12" s="197">
        <v>834.23</v>
      </c>
      <c r="C12" s="197">
        <v>764.8</v>
      </c>
      <c r="D12" s="197">
        <v>837.64</v>
      </c>
      <c r="E12" s="197">
        <v>1071.15</v>
      </c>
      <c r="F12" s="197">
        <v>754.68</v>
      </c>
      <c r="G12" s="197">
        <v>711.51</v>
      </c>
      <c r="H12" s="23"/>
      <c r="I12" s="26"/>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row>
    <row r="13" spans="1:163" s="9" customFormat="1" ht="18" customHeight="1">
      <c r="A13" s="194" t="s">
        <v>321</v>
      </c>
      <c r="B13" s="195">
        <v>909.67</v>
      </c>
      <c r="C13" s="195">
        <v>738.08</v>
      </c>
      <c r="D13" s="195">
        <v>808.37</v>
      </c>
      <c r="E13" s="199">
        <v>1046.12</v>
      </c>
      <c r="F13" s="195">
        <v>802.13</v>
      </c>
      <c r="G13" s="195">
        <v>755.67</v>
      </c>
      <c r="H13" s="23"/>
      <c r="I13" s="2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row>
    <row r="14" spans="1:163" s="9" customFormat="1" ht="18" customHeight="1">
      <c r="A14" s="194" t="s">
        <v>322</v>
      </c>
      <c r="B14" s="195">
        <v>859.81</v>
      </c>
      <c r="C14" s="195">
        <v>877.4</v>
      </c>
      <c r="D14" s="195">
        <v>898.89</v>
      </c>
      <c r="E14" s="199">
        <v>988.78</v>
      </c>
      <c r="F14" s="199">
        <v>768.91</v>
      </c>
      <c r="G14" s="195">
        <v>714.25</v>
      </c>
      <c r="H14" s="23"/>
      <c r="I14" s="26"/>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row>
    <row r="15" spans="1:163" s="9" customFormat="1" ht="18" customHeight="1">
      <c r="A15" s="194" t="s">
        <v>328</v>
      </c>
      <c r="B15" s="195">
        <v>865.39</v>
      </c>
      <c r="C15" s="195">
        <v>883.09</v>
      </c>
      <c r="D15" s="195">
        <v>904.73</v>
      </c>
      <c r="E15" s="199">
        <v>995.2</v>
      </c>
      <c r="F15" s="199">
        <v>779.8</v>
      </c>
      <c r="G15" s="195">
        <v>710.03</v>
      </c>
      <c r="H15" s="23"/>
      <c r="I15" s="26"/>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row>
    <row r="16" spans="1:163" s="9" customFormat="1" ht="18" customHeight="1">
      <c r="A16" s="194" t="s">
        <v>329</v>
      </c>
      <c r="B16" s="195">
        <v>850.78</v>
      </c>
      <c r="C16" s="195">
        <v>868.19</v>
      </c>
      <c r="D16" s="195">
        <v>889.46</v>
      </c>
      <c r="E16" s="199">
        <v>978.4</v>
      </c>
      <c r="F16" s="199">
        <v>766.64</v>
      </c>
      <c r="G16" s="195">
        <v>698.05</v>
      </c>
      <c r="H16" s="23"/>
      <c r="I16" s="26"/>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row>
    <row r="17" spans="1:163" s="9" customFormat="1" ht="20.25" customHeight="1">
      <c r="A17" s="196" t="s">
        <v>330</v>
      </c>
      <c r="B17" s="197">
        <v>877.65</v>
      </c>
      <c r="C17" s="197">
        <v>887.62</v>
      </c>
      <c r="D17" s="197">
        <v>917.54</v>
      </c>
      <c r="E17" s="197">
        <v>987.35</v>
      </c>
      <c r="F17" s="197">
        <v>756.94</v>
      </c>
      <c r="G17" s="197">
        <v>692.16</v>
      </c>
      <c r="H17" s="23"/>
      <c r="I17" s="26"/>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row>
    <row r="18" spans="1:163" s="9" customFormat="1" ht="18" customHeight="1">
      <c r="A18" s="200" t="s">
        <v>327</v>
      </c>
      <c r="B18" s="201">
        <v>895.68</v>
      </c>
      <c r="C18" s="201">
        <v>955.37</v>
      </c>
      <c r="D18" s="201">
        <v>955.37</v>
      </c>
      <c r="E18" s="202">
        <v>1028.06</v>
      </c>
      <c r="F18" s="201">
        <v>788.14</v>
      </c>
      <c r="G18" s="201">
        <v>690.16</v>
      </c>
      <c r="H18" s="23"/>
      <c r="I18" s="26"/>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row>
    <row r="19" spans="1:163" s="9" customFormat="1" ht="29.25" customHeight="1">
      <c r="A19" s="203" t="s">
        <v>331</v>
      </c>
      <c r="B19" s="204">
        <f aca="true" t="shared" si="0" ref="B19:G19">((B18/B6)-1)*100</f>
        <v>9.413403044147461</v>
      </c>
      <c r="C19" s="204">
        <f t="shared" si="0"/>
        <v>31.72793205195379</v>
      </c>
      <c r="D19" s="204">
        <f t="shared" si="0"/>
        <v>12.76927253626694</v>
      </c>
      <c r="E19" s="205">
        <f t="shared" si="0"/>
        <v>-8.429678453727629</v>
      </c>
      <c r="F19" s="205">
        <f t="shared" si="0"/>
        <v>13.315025951432723</v>
      </c>
      <c r="G19" s="204">
        <f t="shared" si="0"/>
        <v>8.314761919708724</v>
      </c>
      <c r="H19" s="23"/>
      <c r="I19" s="26"/>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row>
    <row r="20" spans="1:10" ht="17.25" customHeight="1">
      <c r="A20" s="293" t="s">
        <v>42</v>
      </c>
      <c r="B20" s="293"/>
      <c r="C20" s="293"/>
      <c r="D20" s="293"/>
      <c r="E20" s="293"/>
      <c r="F20" s="293"/>
      <c r="G20" s="293"/>
      <c r="H20" s="7"/>
      <c r="I20" s="7"/>
      <c r="J20" s="14"/>
    </row>
    <row r="21" spans="1:10" ht="12.75" customHeight="1">
      <c r="A21" s="207" t="s">
        <v>332</v>
      </c>
      <c r="B21" s="206"/>
      <c r="C21" s="206"/>
      <c r="D21" s="206"/>
      <c r="E21" s="206"/>
      <c r="F21" s="206"/>
      <c r="G21" s="206"/>
      <c r="H21" s="7"/>
      <c r="I21" s="7"/>
      <c r="J21" s="14"/>
    </row>
    <row r="22" spans="1:9" s="14" customFormat="1" ht="14.25">
      <c r="A22" s="146"/>
      <c r="B22" s="208"/>
      <c r="C22" s="208"/>
      <c r="D22" s="208"/>
      <c r="E22" s="208"/>
      <c r="F22" s="208"/>
      <c r="G22" s="208"/>
      <c r="H22" s="7"/>
      <c r="I22" s="7"/>
    </row>
    <row r="23" spans="1:9" s="14" customFormat="1" ht="12.75">
      <c r="A23" s="285" t="s">
        <v>407</v>
      </c>
      <c r="B23" s="285"/>
      <c r="C23" s="285"/>
      <c r="D23" s="285"/>
      <c r="E23" s="285"/>
      <c r="F23" s="285"/>
      <c r="G23" s="285"/>
      <c r="H23" s="7"/>
      <c r="I23" s="7"/>
    </row>
    <row r="24" spans="1:9" s="14" customFormat="1" ht="12.75">
      <c r="A24" s="285"/>
      <c r="B24" s="285"/>
      <c r="C24" s="285"/>
      <c r="D24" s="285"/>
      <c r="E24" s="285"/>
      <c r="F24" s="285"/>
      <c r="G24" s="285"/>
      <c r="H24" s="7"/>
      <c r="I24" s="7"/>
    </row>
    <row r="25" spans="1:9" s="14" customFormat="1" ht="53.25" customHeight="1">
      <c r="A25" s="285"/>
      <c r="B25" s="285"/>
      <c r="C25" s="285"/>
      <c r="D25" s="285"/>
      <c r="E25" s="285"/>
      <c r="F25" s="285"/>
      <c r="G25" s="285"/>
      <c r="H25" s="7"/>
      <c r="I25" s="7"/>
    </row>
    <row r="26" spans="1:9" s="14" customFormat="1" ht="20.25" customHeight="1">
      <c r="A26" s="292" t="s">
        <v>388</v>
      </c>
      <c r="B26" s="292"/>
      <c r="C26" s="292"/>
      <c r="D26" s="292"/>
      <c r="E26" s="292"/>
      <c r="F26" s="292"/>
      <c r="G26" s="292"/>
      <c r="H26" s="7"/>
      <c r="I26" s="7"/>
    </row>
    <row r="27" spans="1:9" s="14" customFormat="1" ht="12.75">
      <c r="A27" s="292" t="s">
        <v>389</v>
      </c>
      <c r="B27" s="292"/>
      <c r="C27" s="292"/>
      <c r="D27" s="292"/>
      <c r="E27" s="292"/>
      <c r="F27" s="292"/>
      <c r="G27" s="292"/>
      <c r="H27" s="7"/>
      <c r="I27" s="7"/>
    </row>
    <row r="28" spans="1:9" s="14" customFormat="1" ht="18" customHeight="1">
      <c r="A28" s="292"/>
      <c r="B28" s="292"/>
      <c r="C28" s="292"/>
      <c r="D28" s="292"/>
      <c r="E28" s="292"/>
      <c r="F28" s="292"/>
      <c r="G28" s="292"/>
      <c r="H28" s="7"/>
      <c r="I28" s="7"/>
    </row>
    <row r="29" spans="1:9" s="14" customFormat="1" ht="12.75">
      <c r="A29" s="285" t="s">
        <v>431</v>
      </c>
      <c r="B29" s="285"/>
      <c r="C29" s="285"/>
      <c r="D29" s="285"/>
      <c r="E29" s="285"/>
      <c r="F29" s="285"/>
      <c r="G29" s="285"/>
      <c r="H29" s="7"/>
      <c r="I29" s="7"/>
    </row>
    <row r="30" spans="1:9" s="14" customFormat="1" ht="12.75">
      <c r="A30" s="285"/>
      <c r="B30" s="285"/>
      <c r="C30" s="285"/>
      <c r="D30" s="285"/>
      <c r="E30" s="285"/>
      <c r="F30" s="285"/>
      <c r="G30" s="285"/>
      <c r="H30" s="7"/>
      <c r="I30" s="7"/>
    </row>
    <row r="31" spans="1:9" s="14" customFormat="1" ht="33" customHeight="1">
      <c r="A31" s="285"/>
      <c r="B31" s="285"/>
      <c r="C31" s="285"/>
      <c r="D31" s="285"/>
      <c r="E31" s="285"/>
      <c r="F31" s="285"/>
      <c r="G31" s="285"/>
      <c r="H31" s="7"/>
      <c r="I31" s="7"/>
    </row>
    <row r="32" spans="1:9" s="14" customFormat="1" ht="12.75">
      <c r="A32" s="7"/>
      <c r="B32" s="7"/>
      <c r="C32" s="7"/>
      <c r="D32" s="7"/>
      <c r="E32" s="7"/>
      <c r="F32" s="7"/>
      <c r="G32" s="7"/>
      <c r="H32" s="7"/>
      <c r="I32" s="7"/>
    </row>
    <row r="33" spans="1:9" s="14" customFormat="1" ht="12.75">
      <c r="A33" s="7"/>
      <c r="B33" s="7"/>
      <c r="C33" s="7"/>
      <c r="D33" s="7"/>
      <c r="E33" s="7"/>
      <c r="F33" s="7"/>
      <c r="G33" s="7"/>
      <c r="H33" s="7"/>
      <c r="I33" s="7"/>
    </row>
    <row r="34" spans="1:9" s="14" customFormat="1" ht="12.75">
      <c r="A34" s="7"/>
      <c r="B34" s="7"/>
      <c r="C34" s="7"/>
      <c r="D34" s="7"/>
      <c r="E34" s="7"/>
      <c r="F34" s="7"/>
      <c r="G34" s="7"/>
      <c r="H34" s="7"/>
      <c r="I34" s="7"/>
    </row>
    <row r="35" spans="1:9" s="14" customFormat="1" ht="12.75">
      <c r="A35" s="7"/>
      <c r="B35" s="7"/>
      <c r="C35" s="7"/>
      <c r="D35" s="7"/>
      <c r="E35" s="7"/>
      <c r="F35" s="7"/>
      <c r="G35" s="7"/>
      <c r="H35" s="7"/>
      <c r="I35" s="7"/>
    </row>
    <row r="36" spans="1:9" s="14" customFormat="1" ht="12.75">
      <c r="A36" s="7"/>
      <c r="B36" s="7"/>
      <c r="C36" s="7"/>
      <c r="D36" s="7"/>
      <c r="E36" s="7"/>
      <c r="F36" s="7"/>
      <c r="G36" s="7"/>
      <c r="H36" s="7"/>
      <c r="I36" s="7"/>
    </row>
    <row r="37" spans="1:9" s="14" customFormat="1" ht="12.75">
      <c r="A37" s="7"/>
      <c r="B37" s="7"/>
      <c r="C37" s="7"/>
      <c r="D37" s="7"/>
      <c r="E37" s="7"/>
      <c r="F37" s="7"/>
      <c r="G37" s="7"/>
      <c r="H37" s="7"/>
      <c r="I37" s="7"/>
    </row>
    <row r="38" spans="1:9" s="14" customFormat="1" ht="12.75">
      <c r="A38" s="7"/>
      <c r="B38" s="7"/>
      <c r="C38" s="7"/>
      <c r="D38" s="7"/>
      <c r="E38" s="7"/>
      <c r="F38" s="7"/>
      <c r="G38" s="7"/>
      <c r="H38" s="7"/>
      <c r="I38" s="7"/>
    </row>
    <row r="39" spans="1:9" s="14" customFormat="1" ht="12.75">
      <c r="A39" s="7"/>
      <c r="B39" s="7"/>
      <c r="C39" s="7"/>
      <c r="D39" s="7"/>
      <c r="E39" s="7"/>
      <c r="F39" s="7"/>
      <c r="G39" s="7"/>
      <c r="H39" s="7"/>
      <c r="I39" s="7"/>
    </row>
    <row r="40" spans="1:9" s="14" customFormat="1" ht="12.75">
      <c r="A40" s="7"/>
      <c r="B40" s="7"/>
      <c r="C40" s="7"/>
      <c r="D40" s="7"/>
      <c r="E40" s="7"/>
      <c r="F40" s="7"/>
      <c r="G40" s="7"/>
      <c r="H40" s="7"/>
      <c r="I40" s="7"/>
    </row>
    <row r="41" spans="1:9" s="14" customFormat="1" ht="12.75">
      <c r="A41" s="7"/>
      <c r="B41" s="7"/>
      <c r="C41" s="7"/>
      <c r="D41" s="7"/>
      <c r="E41" s="7"/>
      <c r="F41" s="7"/>
      <c r="G41" s="7"/>
      <c r="H41" s="7"/>
      <c r="I41" s="7"/>
    </row>
    <row r="42" spans="1:9" s="14" customFormat="1" ht="12.75">
      <c r="A42" s="7"/>
      <c r="B42" s="7"/>
      <c r="C42" s="7"/>
      <c r="D42" s="7"/>
      <c r="E42" s="7"/>
      <c r="F42" s="7"/>
      <c r="G42" s="7"/>
      <c r="H42" s="7"/>
      <c r="I42" s="7"/>
    </row>
    <row r="43" spans="1:9" s="14" customFormat="1" ht="12.75">
      <c r="A43" s="7"/>
      <c r="B43" s="7"/>
      <c r="C43" s="7"/>
      <c r="D43" s="7"/>
      <c r="E43" s="7"/>
      <c r="F43" s="7"/>
      <c r="G43" s="7"/>
      <c r="H43" s="7"/>
      <c r="I43" s="7"/>
    </row>
    <row r="44" spans="1:9" s="14" customFormat="1" ht="12.75">
      <c r="A44" s="7"/>
      <c r="B44" s="7"/>
      <c r="C44" s="7"/>
      <c r="D44" s="7"/>
      <c r="E44" s="7"/>
      <c r="F44" s="7"/>
      <c r="G44" s="7"/>
      <c r="H44" s="7"/>
      <c r="I44" s="7"/>
    </row>
    <row r="45" spans="1:9" s="14" customFormat="1" ht="12.75">
      <c r="A45" s="7"/>
      <c r="B45" s="7"/>
      <c r="C45" s="7"/>
      <c r="D45" s="7"/>
      <c r="E45" s="7"/>
      <c r="F45" s="7"/>
      <c r="G45" s="7"/>
      <c r="H45" s="7"/>
      <c r="I45" s="7"/>
    </row>
    <row r="46" spans="1:9" s="14" customFormat="1" ht="12.75">
      <c r="A46" s="7"/>
      <c r="B46" s="7"/>
      <c r="C46" s="7"/>
      <c r="D46" s="7"/>
      <c r="E46" s="7"/>
      <c r="F46" s="7"/>
      <c r="G46" s="7"/>
      <c r="H46" s="7"/>
      <c r="I46" s="7"/>
    </row>
    <row r="47" spans="1:9" s="14" customFormat="1" ht="12.75">
      <c r="A47" s="7"/>
      <c r="B47" s="7"/>
      <c r="C47" s="7"/>
      <c r="D47" s="7"/>
      <c r="E47" s="7"/>
      <c r="F47" s="7"/>
      <c r="G47" s="7"/>
      <c r="H47" s="7"/>
      <c r="I47" s="7"/>
    </row>
    <row r="48" spans="1:9" s="14" customFormat="1" ht="12.75">
      <c r="A48" s="7"/>
      <c r="B48" s="7"/>
      <c r="C48" s="7"/>
      <c r="D48" s="7"/>
      <c r="E48" s="7"/>
      <c r="F48" s="7"/>
      <c r="G48" s="7"/>
      <c r="H48" s="7"/>
      <c r="I48" s="7"/>
    </row>
    <row r="49" spans="1:9" s="14" customFormat="1" ht="12.75">
      <c r="A49" s="7"/>
      <c r="B49" s="7"/>
      <c r="C49" s="7"/>
      <c r="D49" s="7"/>
      <c r="E49" s="7"/>
      <c r="F49" s="7"/>
      <c r="G49" s="7"/>
      <c r="H49" s="7"/>
      <c r="I49" s="7"/>
    </row>
    <row r="50" spans="1:9" s="14" customFormat="1" ht="12.75">
      <c r="A50" s="7"/>
      <c r="B50" s="7"/>
      <c r="C50" s="7"/>
      <c r="D50" s="7"/>
      <c r="E50" s="7"/>
      <c r="F50" s="7"/>
      <c r="G50" s="7"/>
      <c r="H50" s="7"/>
      <c r="I50" s="7"/>
    </row>
    <row r="51" spans="1:9" s="14" customFormat="1" ht="12.75">
      <c r="A51" s="7"/>
      <c r="B51" s="7"/>
      <c r="C51" s="7"/>
      <c r="D51" s="7"/>
      <c r="E51" s="7"/>
      <c r="F51" s="7"/>
      <c r="G51" s="7"/>
      <c r="H51" s="7"/>
      <c r="I51" s="7"/>
    </row>
    <row r="52" spans="1:9" s="14" customFormat="1" ht="12.75">
      <c r="A52" s="7"/>
      <c r="B52" s="7"/>
      <c r="C52" s="7"/>
      <c r="D52" s="7"/>
      <c r="E52" s="7"/>
      <c r="F52" s="7"/>
      <c r="G52" s="7"/>
      <c r="H52" s="7"/>
      <c r="I52" s="7"/>
    </row>
    <row r="53" spans="1:9" s="14" customFormat="1" ht="12.75">
      <c r="A53" s="7"/>
      <c r="B53" s="7"/>
      <c r="C53" s="7"/>
      <c r="D53" s="7"/>
      <c r="E53" s="7"/>
      <c r="F53" s="7"/>
      <c r="G53" s="7"/>
      <c r="H53" s="7"/>
      <c r="I53" s="7"/>
    </row>
    <row r="54" spans="1:9" s="14" customFormat="1" ht="12.75">
      <c r="A54" s="7"/>
      <c r="B54" s="7"/>
      <c r="C54" s="7"/>
      <c r="D54" s="7"/>
      <c r="E54" s="7"/>
      <c r="F54" s="7"/>
      <c r="G54" s="7"/>
      <c r="H54" s="7"/>
      <c r="I54" s="7"/>
    </row>
    <row r="55" spans="1:9" s="14" customFormat="1" ht="12.75">
      <c r="A55" s="7"/>
      <c r="B55" s="7"/>
      <c r="C55" s="7"/>
      <c r="D55" s="7"/>
      <c r="E55" s="7"/>
      <c r="F55" s="7"/>
      <c r="G55" s="7"/>
      <c r="H55" s="7"/>
      <c r="I55" s="7"/>
    </row>
    <row r="56" spans="1:9" s="14" customFormat="1" ht="12.75">
      <c r="A56" s="7"/>
      <c r="B56" s="7"/>
      <c r="C56" s="7"/>
      <c r="D56" s="7"/>
      <c r="E56" s="7"/>
      <c r="F56" s="7"/>
      <c r="G56" s="7"/>
      <c r="H56" s="7"/>
      <c r="I56" s="7"/>
    </row>
    <row r="57" spans="1:9" s="14" customFormat="1" ht="12.75">
      <c r="A57" s="7"/>
      <c r="B57" s="7"/>
      <c r="C57" s="7"/>
      <c r="D57" s="7"/>
      <c r="E57" s="7"/>
      <c r="F57" s="7"/>
      <c r="G57" s="7"/>
      <c r="H57" s="7"/>
      <c r="I57" s="7"/>
    </row>
    <row r="58" spans="1:9" s="14" customFormat="1" ht="12.75">
      <c r="A58" s="7"/>
      <c r="B58" s="7"/>
      <c r="C58" s="7"/>
      <c r="D58" s="7"/>
      <c r="E58" s="7"/>
      <c r="F58" s="7"/>
      <c r="G58" s="7"/>
      <c r="H58" s="7"/>
      <c r="I58" s="7"/>
    </row>
    <row r="59" spans="1:9" s="14" customFormat="1" ht="12.75">
      <c r="A59" s="7"/>
      <c r="B59" s="7"/>
      <c r="C59" s="7"/>
      <c r="D59" s="7"/>
      <c r="E59" s="7"/>
      <c r="F59" s="7"/>
      <c r="G59" s="7"/>
      <c r="H59" s="7"/>
      <c r="I59" s="7"/>
    </row>
    <row r="60" spans="1:9" s="14" customFormat="1" ht="12.75">
      <c r="A60" s="7"/>
      <c r="B60" s="7"/>
      <c r="C60" s="7"/>
      <c r="D60" s="7"/>
      <c r="E60" s="7"/>
      <c r="F60" s="7"/>
      <c r="G60" s="7"/>
      <c r="H60" s="7"/>
      <c r="I60" s="7"/>
    </row>
    <row r="61" spans="1:9" s="14" customFormat="1" ht="12.75">
      <c r="A61" s="7"/>
      <c r="B61" s="7"/>
      <c r="C61" s="7"/>
      <c r="D61" s="7"/>
      <c r="E61" s="7"/>
      <c r="F61" s="7"/>
      <c r="G61" s="7"/>
      <c r="H61" s="7"/>
      <c r="I61" s="7"/>
    </row>
    <row r="62" spans="1:9" s="14" customFormat="1" ht="12.75">
      <c r="A62" s="7"/>
      <c r="B62" s="7"/>
      <c r="C62" s="7"/>
      <c r="D62" s="7"/>
      <c r="E62" s="7"/>
      <c r="F62" s="7"/>
      <c r="G62" s="7"/>
      <c r="H62" s="7"/>
      <c r="I62" s="7"/>
    </row>
    <row r="63" spans="1:9" s="14" customFormat="1" ht="12.75">
      <c r="A63" s="7"/>
      <c r="B63" s="7"/>
      <c r="C63" s="7"/>
      <c r="D63" s="7"/>
      <c r="E63" s="7"/>
      <c r="F63" s="7"/>
      <c r="G63" s="7"/>
      <c r="H63" s="7"/>
      <c r="I63" s="7"/>
    </row>
    <row r="64" spans="1:9" s="14" customFormat="1" ht="12.75">
      <c r="A64" s="7"/>
      <c r="B64" s="7"/>
      <c r="C64" s="7"/>
      <c r="D64" s="7"/>
      <c r="E64" s="7"/>
      <c r="F64" s="7"/>
      <c r="G64" s="7"/>
      <c r="H64" s="7"/>
      <c r="I64" s="7"/>
    </row>
    <row r="65" spans="1:9" s="14" customFormat="1" ht="12.75">
      <c r="A65" s="7"/>
      <c r="B65" s="7"/>
      <c r="C65" s="7"/>
      <c r="D65" s="7"/>
      <c r="E65" s="7"/>
      <c r="F65" s="7"/>
      <c r="G65" s="7"/>
      <c r="H65" s="7"/>
      <c r="I65" s="7"/>
    </row>
    <row r="66" spans="1:9" s="14" customFormat="1" ht="12.75">
      <c r="A66" s="7"/>
      <c r="B66" s="7"/>
      <c r="C66" s="7"/>
      <c r="D66" s="7"/>
      <c r="E66" s="7"/>
      <c r="F66" s="7"/>
      <c r="G66" s="7"/>
      <c r="H66" s="7"/>
      <c r="I66" s="7"/>
    </row>
    <row r="67" spans="1:9" s="14" customFormat="1" ht="12.75">
      <c r="A67" s="7"/>
      <c r="B67" s="7"/>
      <c r="C67" s="7"/>
      <c r="D67" s="7"/>
      <c r="E67" s="7"/>
      <c r="F67" s="7"/>
      <c r="G67" s="7"/>
      <c r="H67" s="7"/>
      <c r="I67" s="7"/>
    </row>
    <row r="68" spans="1:9" s="14" customFormat="1" ht="12.75">
      <c r="A68" s="7"/>
      <c r="B68" s="7"/>
      <c r="C68" s="7"/>
      <c r="D68" s="7"/>
      <c r="E68" s="7"/>
      <c r="F68" s="7"/>
      <c r="G68" s="7"/>
      <c r="H68" s="7"/>
      <c r="I68" s="7"/>
    </row>
    <row r="69" spans="1:9" s="14" customFormat="1" ht="12.75">
      <c r="A69" s="7"/>
      <c r="B69" s="7"/>
      <c r="C69" s="7"/>
      <c r="D69" s="7"/>
      <c r="E69" s="7"/>
      <c r="F69" s="7"/>
      <c r="G69" s="7"/>
      <c r="H69" s="7"/>
      <c r="I69" s="7"/>
    </row>
    <row r="70" spans="1:9" s="14" customFormat="1" ht="12.75">
      <c r="A70" s="7"/>
      <c r="B70" s="7"/>
      <c r="C70" s="7"/>
      <c r="D70" s="7"/>
      <c r="E70" s="7"/>
      <c r="F70" s="7"/>
      <c r="G70" s="7"/>
      <c r="H70" s="7"/>
      <c r="I70" s="7"/>
    </row>
    <row r="71" spans="1:9" s="14" customFormat="1" ht="12.75">
      <c r="A71" s="7"/>
      <c r="B71" s="7"/>
      <c r="C71" s="7"/>
      <c r="D71" s="7"/>
      <c r="E71" s="7"/>
      <c r="F71" s="7"/>
      <c r="G71" s="7"/>
      <c r="H71" s="7"/>
      <c r="I71" s="7"/>
    </row>
    <row r="72" spans="1:9" s="14" customFormat="1" ht="12.75">
      <c r="A72" s="7"/>
      <c r="B72" s="7"/>
      <c r="C72" s="7"/>
      <c r="D72" s="7"/>
      <c r="E72" s="7"/>
      <c r="F72" s="7"/>
      <c r="G72" s="7"/>
      <c r="H72" s="7"/>
      <c r="I72" s="7"/>
    </row>
    <row r="73" spans="1:9" s="14" customFormat="1" ht="12.75">
      <c r="A73" s="7"/>
      <c r="B73" s="7"/>
      <c r="C73" s="7"/>
      <c r="D73" s="7"/>
      <c r="E73" s="7"/>
      <c r="F73" s="7"/>
      <c r="G73" s="7"/>
      <c r="H73" s="7"/>
      <c r="I73" s="7"/>
    </row>
    <row r="74" spans="1:9" s="14" customFormat="1" ht="12.75">
      <c r="A74" s="7"/>
      <c r="B74" s="7"/>
      <c r="C74" s="7"/>
      <c r="D74" s="7"/>
      <c r="E74" s="7"/>
      <c r="F74" s="7"/>
      <c r="G74" s="7"/>
      <c r="H74" s="7"/>
      <c r="I74" s="7"/>
    </row>
    <row r="75" spans="1:9" s="14" customFormat="1" ht="12.75">
      <c r="A75" s="7"/>
      <c r="B75" s="7"/>
      <c r="C75" s="7"/>
      <c r="D75" s="7"/>
      <c r="E75" s="7"/>
      <c r="F75" s="7"/>
      <c r="G75" s="7"/>
      <c r="H75" s="7"/>
      <c r="I75" s="7"/>
    </row>
    <row r="76" spans="1:9" s="14" customFormat="1" ht="12.75">
      <c r="A76" s="7"/>
      <c r="B76" s="7"/>
      <c r="C76" s="7"/>
      <c r="D76" s="7"/>
      <c r="E76" s="7"/>
      <c r="F76" s="7"/>
      <c r="G76" s="7"/>
      <c r="H76" s="7"/>
      <c r="I76" s="7"/>
    </row>
    <row r="77" spans="1:9" s="14" customFormat="1" ht="12.75">
      <c r="A77" s="7"/>
      <c r="B77" s="7"/>
      <c r="C77" s="7"/>
      <c r="D77" s="7"/>
      <c r="E77" s="7"/>
      <c r="F77" s="7"/>
      <c r="G77" s="7"/>
      <c r="H77" s="7"/>
      <c r="I77" s="7"/>
    </row>
    <row r="78" spans="1:9" s="14" customFormat="1" ht="12.75">
      <c r="A78" s="7"/>
      <c r="B78" s="7"/>
      <c r="C78" s="7"/>
      <c r="D78" s="7"/>
      <c r="E78" s="7"/>
      <c r="F78" s="7"/>
      <c r="G78" s="7"/>
      <c r="H78" s="7"/>
      <c r="I78" s="7"/>
    </row>
    <row r="79" spans="1:9" s="14" customFormat="1" ht="12.75">
      <c r="A79" s="7"/>
      <c r="B79" s="7"/>
      <c r="C79" s="7"/>
      <c r="D79" s="7"/>
      <c r="E79" s="7"/>
      <c r="F79" s="7"/>
      <c r="G79" s="7"/>
      <c r="H79" s="7"/>
      <c r="I79" s="7"/>
    </row>
    <row r="80" spans="1:9" s="14" customFormat="1" ht="12.75">
      <c r="A80" s="7"/>
      <c r="B80" s="7"/>
      <c r="C80" s="7"/>
      <c r="D80" s="7"/>
      <c r="E80" s="7"/>
      <c r="F80" s="7"/>
      <c r="G80" s="7"/>
      <c r="H80" s="7"/>
      <c r="I80" s="7"/>
    </row>
    <row r="81" spans="1:9" s="14" customFormat="1" ht="12.75">
      <c r="A81" s="7"/>
      <c r="B81" s="7"/>
      <c r="C81" s="7"/>
      <c r="D81" s="7"/>
      <c r="E81" s="7"/>
      <c r="F81" s="7"/>
      <c r="G81" s="7"/>
      <c r="H81" s="7"/>
      <c r="I81" s="7"/>
    </row>
    <row r="82" spans="1:9" s="14" customFormat="1" ht="12.75">
      <c r="A82" s="7"/>
      <c r="B82" s="7"/>
      <c r="C82" s="7"/>
      <c r="D82" s="7"/>
      <c r="E82" s="7"/>
      <c r="F82" s="7"/>
      <c r="G82" s="7"/>
      <c r="H82" s="7"/>
      <c r="I82" s="7"/>
    </row>
    <row r="83" spans="1:9" s="14" customFormat="1" ht="12.75">
      <c r="A83" s="7"/>
      <c r="B83" s="7"/>
      <c r="C83" s="7"/>
      <c r="D83" s="7"/>
      <c r="E83" s="7"/>
      <c r="F83" s="7"/>
      <c r="G83" s="7"/>
      <c r="H83" s="7"/>
      <c r="I83" s="7"/>
    </row>
    <row r="84" spans="1:9" s="14" customFormat="1" ht="12.75">
      <c r="A84" s="7"/>
      <c r="B84" s="7"/>
      <c r="C84" s="7"/>
      <c r="D84" s="7"/>
      <c r="E84" s="7"/>
      <c r="F84" s="7"/>
      <c r="G84" s="7"/>
      <c r="H84" s="7"/>
      <c r="I84" s="7"/>
    </row>
    <row r="85" spans="1:9" s="14" customFormat="1" ht="12.75">
      <c r="A85" s="7"/>
      <c r="B85" s="7"/>
      <c r="C85" s="7"/>
      <c r="D85" s="7"/>
      <c r="E85" s="7"/>
      <c r="F85" s="7"/>
      <c r="G85" s="7"/>
      <c r="H85" s="7"/>
      <c r="I85" s="7"/>
    </row>
    <row r="86" spans="1:9" s="14" customFormat="1" ht="12.75">
      <c r="A86" s="7"/>
      <c r="B86" s="7"/>
      <c r="C86" s="7"/>
      <c r="D86" s="7"/>
      <c r="E86" s="7"/>
      <c r="F86" s="7"/>
      <c r="G86" s="7"/>
      <c r="H86" s="7"/>
      <c r="I86" s="7"/>
    </row>
    <row r="87" spans="1:9" s="14" customFormat="1" ht="12.75">
      <c r="A87" s="7"/>
      <c r="B87" s="7"/>
      <c r="C87" s="7"/>
      <c r="D87" s="7"/>
      <c r="E87" s="7"/>
      <c r="F87" s="7"/>
      <c r="G87" s="7"/>
      <c r="H87" s="7"/>
      <c r="I87" s="7"/>
    </row>
    <row r="88" spans="1:9" s="14" customFormat="1" ht="12.75">
      <c r="A88" s="7"/>
      <c r="B88" s="7"/>
      <c r="C88" s="7"/>
      <c r="D88" s="7"/>
      <c r="E88" s="7"/>
      <c r="F88" s="7"/>
      <c r="G88" s="7"/>
      <c r="H88" s="7"/>
      <c r="I88" s="7"/>
    </row>
    <row r="89" spans="1:9" s="14" customFormat="1" ht="12.75">
      <c r="A89" s="7"/>
      <c r="B89" s="7"/>
      <c r="C89" s="7"/>
      <c r="D89" s="7"/>
      <c r="E89" s="7"/>
      <c r="F89" s="7"/>
      <c r="G89" s="7"/>
      <c r="H89" s="7"/>
      <c r="I89" s="7"/>
    </row>
    <row r="90" spans="1:9" s="14" customFormat="1" ht="12.75">
      <c r="A90" s="7"/>
      <c r="B90" s="7"/>
      <c r="C90" s="7"/>
      <c r="D90" s="7"/>
      <c r="E90" s="7"/>
      <c r="F90" s="7"/>
      <c r="G90" s="7"/>
      <c r="H90" s="7"/>
      <c r="I90" s="7"/>
    </row>
    <row r="91" spans="1:9" s="14" customFormat="1" ht="12.75">
      <c r="A91" s="7"/>
      <c r="B91" s="7"/>
      <c r="C91" s="7"/>
      <c r="D91" s="7"/>
      <c r="E91" s="7"/>
      <c r="F91" s="7"/>
      <c r="G91" s="7"/>
      <c r="H91" s="7"/>
      <c r="I91" s="7"/>
    </row>
    <row r="92" spans="1:9" s="14" customFormat="1" ht="12.75">
      <c r="A92" s="7"/>
      <c r="B92" s="7"/>
      <c r="C92" s="7"/>
      <c r="D92" s="7"/>
      <c r="E92" s="7"/>
      <c r="F92" s="7"/>
      <c r="G92" s="7"/>
      <c r="H92" s="7"/>
      <c r="I92" s="7"/>
    </row>
    <row r="93" spans="1:9" s="14" customFormat="1" ht="12.75">
      <c r="A93" s="7"/>
      <c r="B93" s="7"/>
      <c r="C93" s="7"/>
      <c r="D93" s="7"/>
      <c r="E93" s="7"/>
      <c r="F93" s="7"/>
      <c r="G93" s="7"/>
      <c r="H93" s="7"/>
      <c r="I93" s="7"/>
    </row>
    <row r="94" spans="1:9" s="14" customFormat="1" ht="12.75">
      <c r="A94" s="7"/>
      <c r="B94" s="7"/>
      <c r="C94" s="7"/>
      <c r="D94" s="7"/>
      <c r="E94" s="7"/>
      <c r="F94" s="7"/>
      <c r="G94" s="7"/>
      <c r="H94" s="7"/>
      <c r="I94" s="7"/>
    </row>
    <row r="95" spans="1:9" s="14" customFormat="1" ht="12.75">
      <c r="A95" s="7"/>
      <c r="B95" s="7"/>
      <c r="C95" s="7"/>
      <c r="D95" s="7"/>
      <c r="E95" s="7"/>
      <c r="F95" s="7"/>
      <c r="G95" s="7"/>
      <c r="H95" s="7"/>
      <c r="I95" s="7"/>
    </row>
    <row r="96" spans="1:9" s="14" customFormat="1" ht="12.75">
      <c r="A96" s="7"/>
      <c r="B96" s="7"/>
      <c r="C96" s="7"/>
      <c r="D96" s="7"/>
      <c r="E96" s="7"/>
      <c r="F96" s="7"/>
      <c r="G96" s="7"/>
      <c r="H96" s="7"/>
      <c r="I96" s="7"/>
    </row>
    <row r="97" spans="1:9" s="14" customFormat="1" ht="12.75">
      <c r="A97" s="7"/>
      <c r="B97" s="7"/>
      <c r="C97" s="7"/>
      <c r="D97" s="7"/>
      <c r="E97" s="7"/>
      <c r="F97" s="7"/>
      <c r="G97" s="7"/>
      <c r="H97" s="7"/>
      <c r="I97" s="7"/>
    </row>
    <row r="98" spans="1:9" s="14" customFormat="1" ht="12.75">
      <c r="A98" s="7"/>
      <c r="B98" s="7"/>
      <c r="C98" s="7"/>
      <c r="D98" s="7"/>
      <c r="E98" s="7"/>
      <c r="F98" s="7"/>
      <c r="G98" s="7"/>
      <c r="H98" s="7"/>
      <c r="I98" s="7"/>
    </row>
    <row r="99" spans="1:9" s="14" customFormat="1" ht="12.75">
      <c r="A99" s="7"/>
      <c r="B99" s="7"/>
      <c r="C99" s="7"/>
      <c r="D99" s="7"/>
      <c r="E99" s="7"/>
      <c r="F99" s="7"/>
      <c r="G99" s="7"/>
      <c r="H99" s="7"/>
      <c r="I99" s="7"/>
    </row>
    <row r="100" spans="1:9" s="14" customFormat="1" ht="12.75">
      <c r="A100" s="7"/>
      <c r="B100" s="7"/>
      <c r="C100" s="7"/>
      <c r="D100" s="7"/>
      <c r="E100" s="7"/>
      <c r="F100" s="7"/>
      <c r="G100" s="7"/>
      <c r="H100" s="7"/>
      <c r="I100" s="7"/>
    </row>
    <row r="101" spans="1:9" s="14" customFormat="1" ht="12.75">
      <c r="A101" s="7"/>
      <c r="B101" s="7"/>
      <c r="C101" s="7"/>
      <c r="D101" s="7"/>
      <c r="E101" s="7"/>
      <c r="F101" s="7"/>
      <c r="G101" s="7"/>
      <c r="H101" s="7"/>
      <c r="I101" s="7"/>
    </row>
    <row r="102" spans="1:9" s="14" customFormat="1" ht="12.75">
      <c r="A102" s="7"/>
      <c r="B102" s="7"/>
      <c r="C102" s="7"/>
      <c r="D102" s="7"/>
      <c r="E102" s="7"/>
      <c r="F102" s="7"/>
      <c r="G102" s="7"/>
      <c r="H102" s="7"/>
      <c r="I102" s="7"/>
    </row>
    <row r="103" spans="1:9" s="14" customFormat="1" ht="12.75">
      <c r="A103" s="7"/>
      <c r="B103" s="7"/>
      <c r="C103" s="7"/>
      <c r="D103" s="7"/>
      <c r="E103" s="7"/>
      <c r="F103" s="7"/>
      <c r="G103" s="7"/>
      <c r="H103" s="7"/>
      <c r="I103" s="7"/>
    </row>
    <row r="104" spans="1:9" s="14" customFormat="1" ht="12.75">
      <c r="A104" s="7"/>
      <c r="B104" s="7"/>
      <c r="C104" s="7"/>
      <c r="D104" s="7"/>
      <c r="E104" s="7"/>
      <c r="F104" s="7"/>
      <c r="G104" s="7"/>
      <c r="H104" s="7"/>
      <c r="I104" s="7"/>
    </row>
    <row r="105" spans="1:9" s="14" customFormat="1" ht="12.75">
      <c r="A105" s="7"/>
      <c r="B105" s="7"/>
      <c r="C105" s="7"/>
      <c r="D105" s="7"/>
      <c r="E105" s="7"/>
      <c r="F105" s="7"/>
      <c r="G105" s="7"/>
      <c r="H105" s="7"/>
      <c r="I105" s="7"/>
    </row>
    <row r="106" spans="1:9" s="14" customFormat="1" ht="12.75">
      <c r="A106" s="7"/>
      <c r="B106" s="7"/>
      <c r="C106" s="7"/>
      <c r="D106" s="7"/>
      <c r="E106" s="7"/>
      <c r="F106" s="7"/>
      <c r="G106" s="7"/>
      <c r="H106" s="7"/>
      <c r="I106" s="7"/>
    </row>
    <row r="107" spans="1:9" s="14" customFormat="1" ht="12.75">
      <c r="A107" s="7"/>
      <c r="B107" s="7"/>
      <c r="C107" s="7"/>
      <c r="D107" s="7"/>
      <c r="E107" s="7"/>
      <c r="F107" s="7"/>
      <c r="G107" s="7"/>
      <c r="H107" s="7"/>
      <c r="I107" s="7"/>
    </row>
    <row r="108" spans="1:9" s="14" customFormat="1" ht="12.75">
      <c r="A108" s="7"/>
      <c r="B108" s="7"/>
      <c r="C108" s="7"/>
      <c r="D108" s="7"/>
      <c r="E108" s="7"/>
      <c r="F108" s="7"/>
      <c r="G108" s="7"/>
      <c r="H108" s="7"/>
      <c r="I108" s="7"/>
    </row>
    <row r="109" spans="1:9" s="14" customFormat="1" ht="12.75">
      <c r="A109" s="7"/>
      <c r="B109" s="7"/>
      <c r="C109" s="7"/>
      <c r="D109" s="7"/>
      <c r="E109" s="7"/>
      <c r="F109" s="7"/>
      <c r="G109" s="7"/>
      <c r="H109" s="7"/>
      <c r="I109" s="7"/>
    </row>
    <row r="110" spans="1:9" s="14" customFormat="1" ht="12.75">
      <c r="A110" s="7"/>
      <c r="B110" s="7"/>
      <c r="C110" s="7"/>
      <c r="D110" s="7"/>
      <c r="E110" s="7"/>
      <c r="F110" s="7"/>
      <c r="G110" s="7"/>
      <c r="H110" s="7"/>
      <c r="I110" s="7"/>
    </row>
    <row r="111" spans="1:9" s="14" customFormat="1" ht="12.75">
      <c r="A111" s="7"/>
      <c r="B111" s="7"/>
      <c r="C111" s="7"/>
      <c r="D111" s="7"/>
      <c r="E111" s="7"/>
      <c r="F111" s="7"/>
      <c r="G111" s="7"/>
      <c r="H111" s="7"/>
      <c r="I111" s="7"/>
    </row>
    <row r="112" spans="1:9" s="14" customFormat="1" ht="12.75">
      <c r="A112" s="7"/>
      <c r="B112" s="7"/>
      <c r="C112" s="7"/>
      <c r="D112" s="7"/>
      <c r="E112" s="7"/>
      <c r="F112" s="7"/>
      <c r="G112" s="7"/>
      <c r="H112" s="7"/>
      <c r="I112" s="7"/>
    </row>
    <row r="113" spans="1:9" s="14" customFormat="1" ht="12.75">
      <c r="A113" s="7"/>
      <c r="B113" s="7"/>
      <c r="C113" s="7"/>
      <c r="D113" s="7"/>
      <c r="E113" s="7"/>
      <c r="F113" s="7"/>
      <c r="G113" s="7"/>
      <c r="H113" s="7"/>
      <c r="I113" s="7"/>
    </row>
    <row r="114" spans="1:9" s="14" customFormat="1" ht="12.75">
      <c r="A114" s="7"/>
      <c r="B114" s="7"/>
      <c r="C114" s="7"/>
      <c r="D114" s="7"/>
      <c r="E114" s="7"/>
      <c r="F114" s="7"/>
      <c r="G114" s="7"/>
      <c r="H114" s="7"/>
      <c r="I114" s="7"/>
    </row>
    <row r="115" spans="1:9" s="14" customFormat="1" ht="12.75">
      <c r="A115" s="7"/>
      <c r="B115" s="7"/>
      <c r="C115" s="7"/>
      <c r="D115" s="7"/>
      <c r="E115" s="7"/>
      <c r="F115" s="7"/>
      <c r="G115" s="7"/>
      <c r="H115" s="7"/>
      <c r="I115" s="7"/>
    </row>
    <row r="116" spans="1:9" s="14" customFormat="1" ht="12.75">
      <c r="A116" s="7"/>
      <c r="B116" s="7"/>
      <c r="C116" s="7"/>
      <c r="D116" s="7"/>
      <c r="E116" s="7"/>
      <c r="F116" s="7"/>
      <c r="G116" s="7"/>
      <c r="H116" s="7"/>
      <c r="I116" s="7"/>
    </row>
    <row r="117" spans="1:9" s="14" customFormat="1" ht="12.75">
      <c r="A117" s="7"/>
      <c r="B117" s="7"/>
      <c r="C117" s="7"/>
      <c r="D117" s="7"/>
      <c r="E117" s="7"/>
      <c r="F117" s="7"/>
      <c r="G117" s="7"/>
      <c r="H117" s="7"/>
      <c r="I117" s="7"/>
    </row>
    <row r="118" spans="1:9" s="14" customFormat="1" ht="12.75">
      <c r="A118" s="7"/>
      <c r="B118" s="7"/>
      <c r="C118" s="7"/>
      <c r="D118" s="7"/>
      <c r="E118" s="7"/>
      <c r="F118" s="7"/>
      <c r="G118" s="7"/>
      <c r="H118" s="7"/>
      <c r="I118" s="7"/>
    </row>
    <row r="119" spans="1:9" s="14" customFormat="1" ht="12.75">
      <c r="A119" s="7"/>
      <c r="B119" s="7"/>
      <c r="C119" s="7"/>
      <c r="D119" s="7"/>
      <c r="E119" s="7"/>
      <c r="F119" s="7"/>
      <c r="G119" s="7"/>
      <c r="H119" s="7"/>
      <c r="I119" s="7"/>
    </row>
    <row r="120" spans="1:9" s="14" customFormat="1" ht="12.75">
      <c r="A120" s="7"/>
      <c r="B120" s="7"/>
      <c r="C120" s="7"/>
      <c r="D120" s="7"/>
      <c r="E120" s="7"/>
      <c r="F120" s="7"/>
      <c r="G120" s="7"/>
      <c r="H120" s="7"/>
      <c r="I120" s="7"/>
    </row>
    <row r="121" spans="1:9" s="14" customFormat="1" ht="12.75">
      <c r="A121" s="7"/>
      <c r="B121" s="7"/>
      <c r="C121" s="7"/>
      <c r="D121" s="7"/>
      <c r="E121" s="7"/>
      <c r="F121" s="7"/>
      <c r="G121" s="7"/>
      <c r="H121" s="7"/>
      <c r="I121" s="7"/>
    </row>
    <row r="122" spans="1:9" s="14" customFormat="1" ht="12.75">
      <c r="A122" s="7"/>
      <c r="B122" s="7"/>
      <c r="C122" s="7"/>
      <c r="D122" s="7"/>
      <c r="E122" s="7"/>
      <c r="F122" s="7"/>
      <c r="G122" s="7"/>
      <c r="H122" s="7"/>
      <c r="I122" s="7"/>
    </row>
    <row r="123" spans="1:9" s="14" customFormat="1" ht="12.75">
      <c r="A123" s="7"/>
      <c r="B123" s="7"/>
      <c r="C123" s="7"/>
      <c r="D123" s="7"/>
      <c r="E123" s="7"/>
      <c r="F123" s="7"/>
      <c r="G123" s="7"/>
      <c r="H123" s="7"/>
      <c r="I123" s="7"/>
    </row>
    <row r="124" spans="1:9" s="14" customFormat="1" ht="12.75">
      <c r="A124" s="7"/>
      <c r="B124" s="7"/>
      <c r="C124" s="7"/>
      <c r="D124" s="7"/>
      <c r="E124" s="7"/>
      <c r="F124" s="7"/>
      <c r="G124" s="7"/>
      <c r="H124" s="7"/>
      <c r="I124" s="7"/>
    </row>
    <row r="125" spans="1:9" s="14" customFormat="1" ht="12.75">
      <c r="A125" s="7"/>
      <c r="B125" s="7"/>
      <c r="C125" s="7"/>
      <c r="D125" s="7"/>
      <c r="E125" s="7"/>
      <c r="F125" s="7"/>
      <c r="G125" s="7"/>
      <c r="H125" s="7"/>
      <c r="I125" s="7"/>
    </row>
    <row r="126" spans="1:9" s="14" customFormat="1" ht="12.75">
      <c r="A126" s="7"/>
      <c r="B126" s="7"/>
      <c r="C126" s="7"/>
      <c r="D126" s="7"/>
      <c r="E126" s="7"/>
      <c r="F126" s="7"/>
      <c r="G126" s="7"/>
      <c r="H126" s="7"/>
      <c r="I126" s="7"/>
    </row>
    <row r="127" spans="1:9" s="14" customFormat="1" ht="12.75">
      <c r="A127" s="7"/>
      <c r="B127" s="7"/>
      <c r="C127" s="7"/>
      <c r="D127" s="7"/>
      <c r="E127" s="7"/>
      <c r="F127" s="7"/>
      <c r="G127" s="7"/>
      <c r="H127" s="7"/>
      <c r="I127" s="7"/>
    </row>
    <row r="128" spans="1:9" s="14" customFormat="1" ht="12.75">
      <c r="A128" s="7"/>
      <c r="B128" s="7"/>
      <c r="C128" s="7"/>
      <c r="D128" s="7"/>
      <c r="E128" s="7"/>
      <c r="F128" s="7"/>
      <c r="G128" s="7"/>
      <c r="H128" s="7"/>
      <c r="I128" s="7"/>
    </row>
    <row r="129" spans="1:9" s="14" customFormat="1" ht="12.75">
      <c r="A129" s="7"/>
      <c r="B129" s="7"/>
      <c r="C129" s="7"/>
      <c r="D129" s="7"/>
      <c r="E129" s="7"/>
      <c r="F129" s="7"/>
      <c r="G129" s="7"/>
      <c r="H129" s="7"/>
      <c r="I129" s="7"/>
    </row>
    <row r="130" spans="1:9" s="14" customFormat="1" ht="12.75">
      <c r="A130" s="7"/>
      <c r="B130" s="7"/>
      <c r="C130" s="7"/>
      <c r="D130" s="7"/>
      <c r="E130" s="7"/>
      <c r="F130" s="7"/>
      <c r="G130" s="7"/>
      <c r="H130" s="7"/>
      <c r="I130" s="7"/>
    </row>
    <row r="131" spans="1:9" s="14" customFormat="1" ht="12.75">
      <c r="A131" s="7"/>
      <c r="B131" s="7"/>
      <c r="C131" s="7"/>
      <c r="D131" s="7"/>
      <c r="E131" s="7"/>
      <c r="F131" s="7"/>
      <c r="G131" s="7"/>
      <c r="H131" s="7"/>
      <c r="I131" s="7"/>
    </row>
    <row r="132" spans="1:9" s="14" customFormat="1" ht="12.75">
      <c r="A132" s="7"/>
      <c r="B132" s="7"/>
      <c r="C132" s="7"/>
      <c r="D132" s="7"/>
      <c r="E132" s="7"/>
      <c r="F132" s="7"/>
      <c r="G132" s="7"/>
      <c r="H132" s="7"/>
      <c r="I132" s="7"/>
    </row>
    <row r="133" spans="1:9" s="14" customFormat="1" ht="12.75">
      <c r="A133" s="7"/>
      <c r="B133" s="7"/>
      <c r="C133" s="7"/>
      <c r="D133" s="7"/>
      <c r="E133" s="7"/>
      <c r="F133" s="7"/>
      <c r="G133" s="7"/>
      <c r="H133" s="7"/>
      <c r="I133" s="7"/>
    </row>
    <row r="134" spans="1:9" s="14" customFormat="1" ht="12.75">
      <c r="A134" s="7"/>
      <c r="B134" s="7"/>
      <c r="C134" s="7"/>
      <c r="D134" s="7"/>
      <c r="E134" s="7"/>
      <c r="F134" s="7"/>
      <c r="G134" s="7"/>
      <c r="H134" s="7"/>
      <c r="I134" s="7"/>
    </row>
    <row r="135" spans="1:9" s="14" customFormat="1" ht="12.75">
      <c r="A135" s="7"/>
      <c r="B135" s="7"/>
      <c r="C135" s="7"/>
      <c r="D135" s="7"/>
      <c r="E135" s="7"/>
      <c r="F135" s="7"/>
      <c r="G135" s="7"/>
      <c r="H135" s="7"/>
      <c r="I135" s="7"/>
    </row>
    <row r="136" spans="1:9" s="14" customFormat="1" ht="12.75">
      <c r="A136" s="7"/>
      <c r="B136" s="7"/>
      <c r="C136" s="7"/>
      <c r="D136" s="7"/>
      <c r="E136" s="7"/>
      <c r="F136" s="7"/>
      <c r="G136" s="7"/>
      <c r="H136" s="7"/>
      <c r="I136" s="7"/>
    </row>
    <row r="137" spans="1:9" s="14" customFormat="1" ht="12.75">
      <c r="A137" s="7"/>
      <c r="B137" s="7"/>
      <c r="C137" s="7"/>
      <c r="D137" s="7"/>
      <c r="E137" s="7"/>
      <c r="F137" s="7"/>
      <c r="G137" s="7"/>
      <c r="H137" s="7"/>
      <c r="I137" s="7"/>
    </row>
    <row r="138" spans="1:9" s="14" customFormat="1" ht="12.75">
      <c r="A138" s="7"/>
      <c r="B138" s="7"/>
      <c r="C138" s="7"/>
      <c r="D138" s="7"/>
      <c r="E138" s="7"/>
      <c r="F138" s="7"/>
      <c r="G138" s="7"/>
      <c r="H138" s="7"/>
      <c r="I138" s="7"/>
    </row>
    <row r="139" spans="1:9" s="14" customFormat="1" ht="12.75">
      <c r="A139" s="7"/>
      <c r="B139" s="7"/>
      <c r="C139" s="7"/>
      <c r="D139" s="7"/>
      <c r="E139" s="7"/>
      <c r="F139" s="7"/>
      <c r="G139" s="7"/>
      <c r="H139" s="7"/>
      <c r="I139" s="7"/>
    </row>
    <row r="140" spans="1:9" s="14" customFormat="1" ht="12.75">
      <c r="A140" s="7"/>
      <c r="B140" s="7"/>
      <c r="C140" s="7"/>
      <c r="D140" s="7"/>
      <c r="E140" s="7"/>
      <c r="F140" s="7"/>
      <c r="G140" s="7"/>
      <c r="H140" s="7"/>
      <c r="I140" s="7"/>
    </row>
    <row r="141" spans="1:9" s="14" customFormat="1" ht="12.75">
      <c r="A141" s="7"/>
      <c r="B141" s="7"/>
      <c r="C141" s="7"/>
      <c r="D141" s="7"/>
      <c r="E141" s="7"/>
      <c r="F141" s="7"/>
      <c r="G141" s="7"/>
      <c r="H141" s="7"/>
      <c r="I141" s="7"/>
    </row>
    <row r="142" spans="1:9" s="14" customFormat="1" ht="12.75">
      <c r="A142" s="7"/>
      <c r="B142" s="7"/>
      <c r="C142" s="7"/>
      <c r="D142" s="7"/>
      <c r="E142" s="7"/>
      <c r="F142" s="7"/>
      <c r="G142" s="7"/>
      <c r="H142" s="7"/>
      <c r="I142" s="7"/>
    </row>
    <row r="143" spans="1:9" s="14" customFormat="1" ht="12.75">
      <c r="A143" s="7"/>
      <c r="B143" s="7"/>
      <c r="C143" s="7"/>
      <c r="D143" s="7"/>
      <c r="E143" s="7"/>
      <c r="F143" s="7"/>
      <c r="G143" s="7"/>
      <c r="H143" s="7"/>
      <c r="I143" s="7"/>
    </row>
    <row r="144" spans="1:9" s="14" customFormat="1" ht="12.75">
      <c r="A144" s="7"/>
      <c r="B144" s="7"/>
      <c r="C144" s="7"/>
      <c r="D144" s="7"/>
      <c r="E144" s="7"/>
      <c r="F144" s="7"/>
      <c r="G144" s="7"/>
      <c r="H144" s="7"/>
      <c r="I144" s="7"/>
    </row>
    <row r="145" spans="1:9" s="14" customFormat="1" ht="12.75">
      <c r="A145" s="7"/>
      <c r="B145" s="7"/>
      <c r="C145" s="7"/>
      <c r="D145" s="7"/>
      <c r="E145" s="7"/>
      <c r="F145" s="7"/>
      <c r="G145" s="7"/>
      <c r="H145" s="7"/>
      <c r="I145" s="7"/>
    </row>
    <row r="146" spans="1:9" s="14" customFormat="1" ht="12.75">
      <c r="A146" s="7"/>
      <c r="B146" s="7"/>
      <c r="C146" s="7"/>
      <c r="D146" s="7"/>
      <c r="E146" s="7"/>
      <c r="F146" s="7"/>
      <c r="G146" s="7"/>
      <c r="H146" s="7"/>
      <c r="I146" s="7"/>
    </row>
    <row r="147" spans="1:9" s="14" customFormat="1" ht="12.75">
      <c r="A147" s="7"/>
      <c r="B147" s="7"/>
      <c r="C147" s="7"/>
      <c r="D147" s="7"/>
      <c r="E147" s="7"/>
      <c r="F147" s="7"/>
      <c r="G147" s="7"/>
      <c r="H147" s="7"/>
      <c r="I147" s="7"/>
    </row>
    <row r="148" spans="1:9" s="14" customFormat="1" ht="12.75">
      <c r="A148" s="7"/>
      <c r="B148" s="7"/>
      <c r="C148" s="7"/>
      <c r="D148" s="7"/>
      <c r="E148" s="7"/>
      <c r="F148" s="7"/>
      <c r="G148" s="7"/>
      <c r="H148" s="7"/>
      <c r="I148" s="7"/>
    </row>
    <row r="149" spans="1:9" s="14" customFormat="1" ht="12.75">
      <c r="A149" s="7"/>
      <c r="B149" s="7"/>
      <c r="C149" s="7"/>
      <c r="D149" s="7"/>
      <c r="E149" s="7"/>
      <c r="F149" s="7"/>
      <c r="G149" s="7"/>
      <c r="H149" s="7"/>
      <c r="I149" s="7"/>
    </row>
    <row r="150" spans="1:9" s="14" customFormat="1" ht="12.75">
      <c r="A150" s="7"/>
      <c r="B150" s="7"/>
      <c r="C150" s="7"/>
      <c r="D150" s="7"/>
      <c r="E150" s="7"/>
      <c r="F150" s="7"/>
      <c r="G150" s="7"/>
      <c r="H150" s="7"/>
      <c r="I150" s="7"/>
    </row>
    <row r="151" spans="1:9" s="14" customFormat="1" ht="12.75">
      <c r="A151" s="7"/>
      <c r="B151" s="7"/>
      <c r="C151" s="7"/>
      <c r="D151" s="7"/>
      <c r="E151" s="7"/>
      <c r="F151" s="7"/>
      <c r="G151" s="7"/>
      <c r="H151" s="7"/>
      <c r="I151" s="7"/>
    </row>
    <row r="152" spans="1:9" s="14" customFormat="1" ht="12.75">
      <c r="A152" s="7"/>
      <c r="B152" s="7"/>
      <c r="C152" s="7"/>
      <c r="D152" s="7"/>
      <c r="E152" s="7"/>
      <c r="F152" s="7"/>
      <c r="G152" s="7"/>
      <c r="H152" s="7"/>
      <c r="I152" s="7"/>
    </row>
    <row r="153" spans="1:9" s="14" customFormat="1" ht="12.75">
      <c r="A153" s="7"/>
      <c r="B153" s="7"/>
      <c r="C153" s="7"/>
      <c r="D153" s="7"/>
      <c r="E153" s="7"/>
      <c r="F153" s="7"/>
      <c r="G153" s="7"/>
      <c r="H153" s="7"/>
      <c r="I153" s="7"/>
    </row>
    <row r="154" spans="1:9" s="14" customFormat="1" ht="12.75">
      <c r="A154" s="7"/>
      <c r="B154" s="7"/>
      <c r="C154" s="7"/>
      <c r="D154" s="7"/>
      <c r="E154" s="7"/>
      <c r="F154" s="7"/>
      <c r="G154" s="7"/>
      <c r="H154" s="7"/>
      <c r="I154" s="7"/>
    </row>
    <row r="155" spans="1:9" s="14" customFormat="1" ht="12.75">
      <c r="A155" s="7"/>
      <c r="B155" s="7"/>
      <c r="C155" s="7"/>
      <c r="D155" s="7"/>
      <c r="E155" s="7"/>
      <c r="F155" s="7"/>
      <c r="G155" s="7"/>
      <c r="H155" s="7"/>
      <c r="I155" s="7"/>
    </row>
    <row r="156" spans="1:9" s="14" customFormat="1" ht="12.75">
      <c r="A156" s="7"/>
      <c r="B156" s="7"/>
      <c r="C156" s="7"/>
      <c r="D156" s="7"/>
      <c r="E156" s="7"/>
      <c r="F156" s="7"/>
      <c r="G156" s="7"/>
      <c r="H156" s="7"/>
      <c r="I156" s="7"/>
    </row>
    <row r="157" spans="1:9" s="14" customFormat="1" ht="12.75">
      <c r="A157" s="7"/>
      <c r="B157" s="7"/>
      <c r="C157" s="7"/>
      <c r="D157" s="7"/>
      <c r="E157" s="7"/>
      <c r="F157" s="7"/>
      <c r="G157" s="7"/>
      <c r="H157" s="7"/>
      <c r="I157" s="7"/>
    </row>
    <row r="158" spans="1:9" s="14" customFormat="1" ht="12.75">
      <c r="A158" s="7"/>
      <c r="B158" s="7"/>
      <c r="C158" s="7"/>
      <c r="D158" s="7"/>
      <c r="E158" s="7"/>
      <c r="F158" s="7"/>
      <c r="G158" s="7"/>
      <c r="H158" s="7"/>
      <c r="I158" s="7"/>
    </row>
    <row r="159" spans="1:9" s="14" customFormat="1" ht="12.75">
      <c r="A159" s="7"/>
      <c r="B159" s="7"/>
      <c r="C159" s="7"/>
      <c r="D159" s="7"/>
      <c r="E159" s="7"/>
      <c r="F159" s="7"/>
      <c r="G159" s="7"/>
      <c r="H159" s="7"/>
      <c r="I159" s="7"/>
    </row>
    <row r="160" spans="1:9" s="14" customFormat="1" ht="12.75">
      <c r="A160" s="7"/>
      <c r="B160" s="7"/>
      <c r="C160" s="7"/>
      <c r="D160" s="7"/>
      <c r="E160" s="7"/>
      <c r="F160" s="7"/>
      <c r="G160" s="7"/>
      <c r="H160" s="7"/>
      <c r="I160" s="7"/>
    </row>
    <row r="161" spans="1:9" s="14" customFormat="1" ht="12.75">
      <c r="A161" s="7"/>
      <c r="B161" s="7"/>
      <c r="C161" s="7"/>
      <c r="D161" s="7"/>
      <c r="E161" s="7"/>
      <c r="F161" s="7"/>
      <c r="G161" s="7"/>
      <c r="H161" s="7"/>
      <c r="I161" s="7"/>
    </row>
    <row r="162" spans="1:9" s="14" customFormat="1" ht="12.75">
      <c r="A162" s="7"/>
      <c r="B162" s="7"/>
      <c r="C162" s="7"/>
      <c r="D162" s="7"/>
      <c r="E162" s="7"/>
      <c r="F162" s="7"/>
      <c r="G162" s="7"/>
      <c r="H162" s="7"/>
      <c r="I162" s="7"/>
    </row>
    <row r="163" spans="1:9" s="14" customFormat="1" ht="12.75">
      <c r="A163" s="7"/>
      <c r="B163" s="7"/>
      <c r="C163" s="7"/>
      <c r="D163" s="7"/>
      <c r="E163" s="7"/>
      <c r="F163" s="7"/>
      <c r="G163" s="7"/>
      <c r="H163" s="7"/>
      <c r="I163" s="7"/>
    </row>
    <row r="164" spans="1:9" s="14" customFormat="1" ht="12.75">
      <c r="A164" s="7"/>
      <c r="B164" s="7"/>
      <c r="C164" s="7"/>
      <c r="D164" s="7"/>
      <c r="E164" s="7"/>
      <c r="F164" s="7"/>
      <c r="G164" s="7"/>
      <c r="H164" s="7"/>
      <c r="I164" s="7"/>
    </row>
    <row r="165" spans="1:9" s="14" customFormat="1" ht="12.75">
      <c r="A165" s="7"/>
      <c r="B165" s="7"/>
      <c r="C165" s="7"/>
      <c r="D165" s="7"/>
      <c r="E165" s="7"/>
      <c r="F165" s="7"/>
      <c r="G165" s="7"/>
      <c r="H165" s="7"/>
      <c r="I165" s="7"/>
    </row>
    <row r="166" spans="1:9" s="14" customFormat="1" ht="12.75">
      <c r="A166" s="7"/>
      <c r="B166" s="7"/>
      <c r="C166" s="7"/>
      <c r="D166" s="7"/>
      <c r="E166" s="7"/>
      <c r="F166" s="7"/>
      <c r="G166" s="7"/>
      <c r="H166" s="7"/>
      <c r="I166" s="7"/>
    </row>
    <row r="167" spans="1:9" s="14" customFormat="1" ht="12.75">
      <c r="A167" s="7"/>
      <c r="B167" s="7"/>
      <c r="C167" s="7"/>
      <c r="D167" s="7"/>
      <c r="E167" s="7"/>
      <c r="F167" s="7"/>
      <c r="G167" s="7"/>
      <c r="H167" s="7"/>
      <c r="I167" s="7"/>
    </row>
    <row r="168" spans="1:9" s="14" customFormat="1" ht="12.75">
      <c r="A168" s="7"/>
      <c r="B168" s="7"/>
      <c r="C168" s="7"/>
      <c r="D168" s="7"/>
      <c r="E168" s="7"/>
      <c r="F168" s="7"/>
      <c r="G168" s="7"/>
      <c r="H168" s="7"/>
      <c r="I168" s="7"/>
    </row>
    <row r="169" spans="1:9" s="14" customFormat="1" ht="12.75">
      <c r="A169" s="7"/>
      <c r="B169" s="7"/>
      <c r="C169" s="7"/>
      <c r="D169" s="7"/>
      <c r="E169" s="7"/>
      <c r="F169" s="7"/>
      <c r="G169" s="7"/>
      <c r="H169" s="7"/>
      <c r="I169" s="7"/>
    </row>
    <row r="170" spans="1:9" s="14" customFormat="1" ht="12.75">
      <c r="A170" s="7"/>
      <c r="B170" s="7"/>
      <c r="C170" s="7"/>
      <c r="D170" s="7"/>
      <c r="E170" s="7"/>
      <c r="F170" s="7"/>
      <c r="G170" s="7"/>
      <c r="H170" s="7"/>
      <c r="I170" s="7"/>
    </row>
    <row r="171" spans="1:9" s="14" customFormat="1" ht="12.75">
      <c r="A171" s="7"/>
      <c r="B171" s="7"/>
      <c r="C171" s="7"/>
      <c r="D171" s="7"/>
      <c r="E171" s="7"/>
      <c r="F171" s="7"/>
      <c r="G171" s="7"/>
      <c r="H171" s="7"/>
      <c r="I171" s="7"/>
    </row>
    <row r="172" spans="1:9" s="14" customFormat="1" ht="12.75">
      <c r="A172" s="7"/>
      <c r="B172" s="7"/>
      <c r="C172" s="7"/>
      <c r="D172" s="7"/>
      <c r="E172" s="7"/>
      <c r="F172" s="7"/>
      <c r="G172" s="7"/>
      <c r="H172" s="7"/>
      <c r="I172" s="7"/>
    </row>
    <row r="173" spans="1:9" s="14" customFormat="1" ht="12.75">
      <c r="A173" s="7"/>
      <c r="B173" s="7"/>
      <c r="C173" s="7"/>
      <c r="D173" s="7"/>
      <c r="E173" s="7"/>
      <c r="F173" s="7"/>
      <c r="G173" s="7"/>
      <c r="H173" s="7"/>
      <c r="I173" s="7"/>
    </row>
    <row r="174" spans="1:9" s="14" customFormat="1" ht="12.75">
      <c r="A174" s="7"/>
      <c r="B174" s="7"/>
      <c r="C174" s="7"/>
      <c r="D174" s="7"/>
      <c r="E174" s="7"/>
      <c r="F174" s="7"/>
      <c r="G174" s="7"/>
      <c r="H174" s="7"/>
      <c r="I174" s="7"/>
    </row>
    <row r="175" spans="1:9" s="14" customFormat="1" ht="12.75">
      <c r="A175" s="7"/>
      <c r="B175" s="7"/>
      <c r="C175" s="7"/>
      <c r="D175" s="7"/>
      <c r="E175" s="7"/>
      <c r="F175" s="7"/>
      <c r="G175" s="7"/>
      <c r="H175" s="7"/>
      <c r="I175" s="7"/>
    </row>
    <row r="176" spans="1:9" s="14" customFormat="1" ht="12.75">
      <c r="A176" s="7"/>
      <c r="B176" s="7"/>
      <c r="C176" s="7"/>
      <c r="D176" s="7"/>
      <c r="E176" s="7"/>
      <c r="F176" s="7"/>
      <c r="G176" s="7"/>
      <c r="H176" s="7"/>
      <c r="I176" s="7"/>
    </row>
    <row r="177" spans="1:9" s="14" customFormat="1" ht="12.75">
      <c r="A177" s="7"/>
      <c r="B177" s="7"/>
      <c r="C177" s="7"/>
      <c r="D177" s="7"/>
      <c r="E177" s="7"/>
      <c r="F177" s="7"/>
      <c r="G177" s="7"/>
      <c r="H177" s="7"/>
      <c r="I177" s="7"/>
    </row>
    <row r="178" spans="1:9" s="14" customFormat="1" ht="12.75">
      <c r="A178" s="7"/>
      <c r="B178" s="7"/>
      <c r="C178" s="7"/>
      <c r="D178" s="7"/>
      <c r="E178" s="7"/>
      <c r="F178" s="7"/>
      <c r="G178" s="7"/>
      <c r="H178" s="7"/>
      <c r="I178" s="7"/>
    </row>
    <row r="179" spans="1:9" s="14" customFormat="1" ht="12.75">
      <c r="A179" s="7"/>
      <c r="B179" s="7"/>
      <c r="C179" s="7"/>
      <c r="D179" s="7"/>
      <c r="E179" s="7"/>
      <c r="F179" s="7"/>
      <c r="G179" s="7"/>
      <c r="H179" s="7"/>
      <c r="I179" s="7"/>
    </row>
    <row r="180" spans="1:9" s="14" customFormat="1" ht="12.75">
      <c r="A180" s="7"/>
      <c r="B180" s="7"/>
      <c r="C180" s="7"/>
      <c r="D180" s="7"/>
      <c r="E180" s="7"/>
      <c r="F180" s="7"/>
      <c r="G180" s="7"/>
      <c r="H180" s="7"/>
      <c r="I180" s="7"/>
    </row>
    <row r="181" spans="1:9" s="14" customFormat="1" ht="12.75">
      <c r="A181" s="7"/>
      <c r="B181" s="7"/>
      <c r="C181" s="7"/>
      <c r="D181" s="7"/>
      <c r="E181" s="7"/>
      <c r="F181" s="7"/>
      <c r="G181" s="7"/>
      <c r="H181" s="7"/>
      <c r="I181" s="7"/>
    </row>
    <row r="182" spans="1:9" s="14" customFormat="1" ht="12.75">
      <c r="A182" s="7"/>
      <c r="B182" s="7"/>
      <c r="C182" s="7"/>
      <c r="D182" s="7"/>
      <c r="E182" s="7"/>
      <c r="F182" s="7"/>
      <c r="G182" s="7"/>
      <c r="H182" s="7"/>
      <c r="I182" s="7"/>
    </row>
    <row r="183" spans="1:9" s="14" customFormat="1" ht="12.75">
      <c r="A183" s="7"/>
      <c r="B183" s="7"/>
      <c r="C183" s="7"/>
      <c r="D183" s="7"/>
      <c r="E183" s="7"/>
      <c r="F183" s="7"/>
      <c r="G183" s="7"/>
      <c r="H183" s="7"/>
      <c r="I183" s="7"/>
    </row>
    <row r="184" spans="1:9" s="14" customFormat="1" ht="12.75">
      <c r="A184" s="7"/>
      <c r="B184" s="7"/>
      <c r="C184" s="7"/>
      <c r="D184" s="7"/>
      <c r="E184" s="7"/>
      <c r="F184" s="7"/>
      <c r="G184" s="7"/>
      <c r="H184" s="7"/>
      <c r="I184" s="7"/>
    </row>
    <row r="185" spans="1:9" s="14" customFormat="1" ht="12.75">
      <c r="A185" s="7"/>
      <c r="B185" s="7"/>
      <c r="C185" s="7"/>
      <c r="D185" s="7"/>
      <c r="E185" s="7"/>
      <c r="F185" s="7"/>
      <c r="G185" s="7"/>
      <c r="H185" s="7"/>
      <c r="I185" s="7"/>
    </row>
    <row r="186" spans="1:9" s="14" customFormat="1" ht="12.75">
      <c r="A186" s="7"/>
      <c r="B186" s="7"/>
      <c r="C186" s="7"/>
      <c r="D186" s="7"/>
      <c r="E186" s="7"/>
      <c r="F186" s="7"/>
      <c r="G186" s="7"/>
      <c r="H186" s="7"/>
      <c r="I186" s="7"/>
    </row>
    <row r="187" spans="1:9" s="14" customFormat="1" ht="12.75">
      <c r="A187" s="7"/>
      <c r="B187" s="7"/>
      <c r="C187" s="7"/>
      <c r="D187" s="7"/>
      <c r="E187" s="7"/>
      <c r="F187" s="7"/>
      <c r="G187" s="7"/>
      <c r="H187" s="7"/>
      <c r="I187" s="7"/>
    </row>
    <row r="188" spans="1:9" s="14" customFormat="1" ht="12.75">
      <c r="A188" s="7"/>
      <c r="B188" s="7"/>
      <c r="C188" s="7"/>
      <c r="D188" s="7"/>
      <c r="E188" s="7"/>
      <c r="F188" s="7"/>
      <c r="G188" s="7"/>
      <c r="H188" s="7"/>
      <c r="I188" s="7"/>
    </row>
    <row r="189" spans="1:9" s="14" customFormat="1" ht="12.75">
      <c r="A189" s="7"/>
      <c r="B189" s="7"/>
      <c r="C189" s="7"/>
      <c r="D189" s="7"/>
      <c r="E189" s="7"/>
      <c r="F189" s="7"/>
      <c r="G189" s="7"/>
      <c r="H189" s="7"/>
      <c r="I189" s="7"/>
    </row>
    <row r="190" spans="1:9" s="14" customFormat="1" ht="12.75">
      <c r="A190" s="7"/>
      <c r="B190" s="7"/>
      <c r="C190" s="7"/>
      <c r="D190" s="7"/>
      <c r="E190" s="7"/>
      <c r="F190" s="7"/>
      <c r="G190" s="7"/>
      <c r="H190" s="7"/>
      <c r="I190" s="7"/>
    </row>
    <row r="191" spans="1:9" s="14" customFormat="1" ht="12.75">
      <c r="A191" s="7"/>
      <c r="B191" s="7"/>
      <c r="C191" s="7"/>
      <c r="D191" s="7"/>
      <c r="E191" s="7"/>
      <c r="F191" s="7"/>
      <c r="G191" s="7"/>
      <c r="H191" s="7"/>
      <c r="I191" s="7"/>
    </row>
    <row r="192" spans="1:9" s="14" customFormat="1" ht="12.75">
      <c r="A192" s="7"/>
      <c r="B192" s="7"/>
      <c r="C192" s="7"/>
      <c r="D192" s="7"/>
      <c r="E192" s="7"/>
      <c r="F192" s="7"/>
      <c r="G192" s="7"/>
      <c r="H192" s="7"/>
      <c r="I192" s="7"/>
    </row>
    <row r="193" spans="1:9" s="14" customFormat="1" ht="12.75">
      <c r="A193" s="7"/>
      <c r="B193" s="7"/>
      <c r="C193" s="7"/>
      <c r="D193" s="7"/>
      <c r="E193" s="7"/>
      <c r="F193" s="7"/>
      <c r="G193" s="7"/>
      <c r="H193" s="7"/>
      <c r="I193" s="7"/>
    </row>
    <row r="194" spans="1:9" s="14" customFormat="1" ht="12.75">
      <c r="A194" s="7"/>
      <c r="B194" s="7"/>
      <c r="C194" s="7"/>
      <c r="D194" s="7"/>
      <c r="E194" s="7"/>
      <c r="F194" s="7"/>
      <c r="G194" s="7"/>
      <c r="H194" s="7"/>
      <c r="I194" s="7"/>
    </row>
    <row r="195" spans="1:9" s="14" customFormat="1" ht="12.75">
      <c r="A195" s="7"/>
      <c r="B195" s="7"/>
      <c r="C195" s="7"/>
      <c r="D195" s="7"/>
      <c r="E195" s="7"/>
      <c r="F195" s="7"/>
      <c r="G195" s="7"/>
      <c r="H195" s="7"/>
      <c r="I195" s="7"/>
    </row>
    <row r="196" spans="1:9" s="14" customFormat="1" ht="12.75">
      <c r="A196" s="7"/>
      <c r="B196" s="7"/>
      <c r="C196" s="7"/>
      <c r="D196" s="7"/>
      <c r="E196" s="7"/>
      <c r="F196" s="7"/>
      <c r="G196" s="7"/>
      <c r="H196" s="7"/>
      <c r="I196" s="7"/>
    </row>
    <row r="197" spans="1:9" s="14" customFormat="1" ht="12.75">
      <c r="A197" s="7"/>
      <c r="B197" s="7"/>
      <c r="C197" s="7"/>
      <c r="D197" s="7"/>
      <c r="E197" s="7"/>
      <c r="F197" s="7"/>
      <c r="G197" s="7"/>
      <c r="H197" s="7"/>
      <c r="I197" s="7"/>
    </row>
    <row r="198" spans="1:9" s="14" customFormat="1" ht="12.75">
      <c r="A198" s="7"/>
      <c r="B198" s="7"/>
      <c r="C198" s="7"/>
      <c r="D198" s="7"/>
      <c r="E198" s="7"/>
      <c r="F198" s="7"/>
      <c r="G198" s="7"/>
      <c r="H198" s="7"/>
      <c r="I198" s="7"/>
    </row>
    <row r="199" spans="1:9" s="14" customFormat="1" ht="12.75">
      <c r="A199" s="7"/>
      <c r="B199" s="7"/>
      <c r="C199" s="7"/>
      <c r="D199" s="7"/>
      <c r="E199" s="7"/>
      <c r="F199" s="7"/>
      <c r="G199" s="7"/>
      <c r="H199" s="7"/>
      <c r="I199" s="7"/>
    </row>
    <row r="200" spans="1:9" s="14" customFormat="1" ht="12.75">
      <c r="A200" s="7"/>
      <c r="B200" s="7"/>
      <c r="C200" s="7"/>
      <c r="D200" s="7"/>
      <c r="E200" s="7"/>
      <c r="F200" s="7"/>
      <c r="G200" s="7"/>
      <c r="H200" s="7"/>
      <c r="I200" s="7"/>
    </row>
    <row r="201" spans="1:9" s="14" customFormat="1" ht="12.75">
      <c r="A201" s="7"/>
      <c r="B201" s="7"/>
      <c r="C201" s="7"/>
      <c r="D201" s="7"/>
      <c r="E201" s="7"/>
      <c r="F201" s="7"/>
      <c r="G201" s="7"/>
      <c r="H201" s="7"/>
      <c r="I201" s="7"/>
    </row>
    <row r="202" spans="1:9" s="14" customFormat="1" ht="12.75">
      <c r="A202" s="7"/>
      <c r="B202" s="7"/>
      <c r="C202" s="7"/>
      <c r="D202" s="7"/>
      <c r="E202" s="7"/>
      <c r="F202" s="7"/>
      <c r="G202" s="7"/>
      <c r="H202" s="7"/>
      <c r="I202" s="7"/>
    </row>
    <row r="203" spans="1:9" s="14" customFormat="1" ht="12.75">
      <c r="A203" s="7"/>
      <c r="B203" s="7"/>
      <c r="C203" s="7"/>
      <c r="D203" s="7"/>
      <c r="E203" s="7"/>
      <c r="F203" s="7"/>
      <c r="G203" s="7"/>
      <c r="H203" s="7"/>
      <c r="I203" s="7"/>
    </row>
    <row r="204" spans="1:9" s="14" customFormat="1" ht="12.75">
      <c r="A204" s="7"/>
      <c r="B204" s="7"/>
      <c r="C204" s="7"/>
      <c r="D204" s="7"/>
      <c r="E204" s="7"/>
      <c r="F204" s="7"/>
      <c r="G204" s="7"/>
      <c r="H204" s="7"/>
      <c r="I204" s="7"/>
    </row>
    <row r="205" spans="1:9" s="14" customFormat="1" ht="12.75">
      <c r="A205" s="7"/>
      <c r="B205" s="7"/>
      <c r="C205" s="7"/>
      <c r="D205" s="7"/>
      <c r="E205" s="7"/>
      <c r="F205" s="7"/>
      <c r="G205" s="7"/>
      <c r="H205" s="7"/>
      <c r="I205" s="7"/>
    </row>
    <row r="206" spans="1:9" s="14" customFormat="1" ht="12.75">
      <c r="A206" s="7"/>
      <c r="B206" s="7"/>
      <c r="C206" s="7"/>
      <c r="D206" s="7"/>
      <c r="E206" s="7"/>
      <c r="F206" s="7"/>
      <c r="G206" s="7"/>
      <c r="H206" s="7"/>
      <c r="I206" s="7"/>
    </row>
    <row r="207" spans="1:9" s="14" customFormat="1" ht="12.75">
      <c r="A207" s="7"/>
      <c r="B207" s="7"/>
      <c r="C207" s="7"/>
      <c r="D207" s="7"/>
      <c r="E207" s="7"/>
      <c r="F207" s="7"/>
      <c r="G207" s="7"/>
      <c r="H207" s="7"/>
      <c r="I207" s="7"/>
    </row>
    <row r="208" spans="1:9" s="14" customFormat="1" ht="12.75">
      <c r="A208" s="7"/>
      <c r="B208" s="7"/>
      <c r="C208" s="7"/>
      <c r="D208" s="7"/>
      <c r="E208" s="7"/>
      <c r="F208" s="7"/>
      <c r="G208" s="7"/>
      <c r="H208" s="7"/>
      <c r="I208" s="7"/>
    </row>
    <row r="209" spans="1:9" s="14" customFormat="1" ht="12.75">
      <c r="A209" s="7"/>
      <c r="B209" s="7"/>
      <c r="C209" s="7"/>
      <c r="D209" s="7"/>
      <c r="E209" s="7"/>
      <c r="F209" s="7"/>
      <c r="G209" s="7"/>
      <c r="H209" s="7"/>
      <c r="I209" s="7"/>
    </row>
    <row r="210" spans="1:9" s="14" customFormat="1" ht="12.75">
      <c r="A210" s="7"/>
      <c r="B210" s="7"/>
      <c r="C210" s="7"/>
      <c r="D210" s="7"/>
      <c r="E210" s="7"/>
      <c r="F210" s="7"/>
      <c r="G210" s="7"/>
      <c r="H210" s="7"/>
      <c r="I210" s="7"/>
    </row>
    <row r="211" spans="1:9" s="14" customFormat="1" ht="12.75">
      <c r="A211" s="7"/>
      <c r="B211" s="7"/>
      <c r="C211" s="7"/>
      <c r="D211" s="7"/>
      <c r="E211" s="7"/>
      <c r="F211" s="7"/>
      <c r="G211" s="7"/>
      <c r="H211" s="7"/>
      <c r="I211" s="7"/>
    </row>
    <row r="212" spans="1:9" s="14" customFormat="1" ht="12.75">
      <c r="A212" s="7"/>
      <c r="B212" s="7"/>
      <c r="C212" s="7"/>
      <c r="D212" s="7"/>
      <c r="E212" s="7"/>
      <c r="F212" s="7"/>
      <c r="G212" s="7"/>
      <c r="H212" s="7"/>
      <c r="I212" s="7"/>
    </row>
    <row r="213" spans="1:9" s="14" customFormat="1" ht="12.75">
      <c r="A213" s="7"/>
      <c r="B213" s="7"/>
      <c r="C213" s="7"/>
      <c r="D213" s="7"/>
      <c r="E213" s="7"/>
      <c r="F213" s="7"/>
      <c r="G213" s="7"/>
      <c r="H213" s="7"/>
      <c r="I213" s="7"/>
    </row>
    <row r="214" spans="1:9" s="14" customFormat="1" ht="12.75">
      <c r="A214" s="7"/>
      <c r="B214" s="7"/>
      <c r="C214" s="7"/>
      <c r="D214" s="7"/>
      <c r="E214" s="7"/>
      <c r="F214" s="7"/>
      <c r="G214" s="7"/>
      <c r="H214" s="7"/>
      <c r="I214" s="7"/>
    </row>
    <row r="215" spans="1:9" s="14" customFormat="1" ht="12.75">
      <c r="A215" s="7"/>
      <c r="B215" s="7"/>
      <c r="C215" s="7"/>
      <c r="D215" s="7"/>
      <c r="E215" s="7"/>
      <c r="F215" s="7"/>
      <c r="G215" s="7"/>
      <c r="H215" s="7"/>
      <c r="I215" s="7"/>
    </row>
    <row r="216" spans="1:9" s="14" customFormat="1" ht="12.75">
      <c r="A216" s="7"/>
      <c r="B216" s="7"/>
      <c r="C216" s="7"/>
      <c r="D216" s="7"/>
      <c r="E216" s="7"/>
      <c r="F216" s="7"/>
      <c r="G216" s="7"/>
      <c r="H216" s="7"/>
      <c r="I216" s="7"/>
    </row>
    <row r="217" spans="1:9" s="14" customFormat="1" ht="12.75">
      <c r="A217" s="7"/>
      <c r="B217" s="7"/>
      <c r="C217" s="7"/>
      <c r="D217" s="7"/>
      <c r="E217" s="7"/>
      <c r="F217" s="7"/>
      <c r="G217" s="7"/>
      <c r="H217" s="7"/>
      <c r="I217" s="7"/>
    </row>
    <row r="218" spans="1:9" s="14" customFormat="1" ht="12.75">
      <c r="A218" s="7"/>
      <c r="B218" s="7"/>
      <c r="C218" s="7"/>
      <c r="D218" s="7"/>
      <c r="E218" s="7"/>
      <c r="F218" s="7"/>
      <c r="G218" s="7"/>
      <c r="H218" s="7"/>
      <c r="I218" s="7"/>
    </row>
    <row r="219" spans="1:9" s="14" customFormat="1" ht="12.75">
      <c r="A219" s="7"/>
      <c r="B219" s="7"/>
      <c r="C219" s="7"/>
      <c r="D219" s="7"/>
      <c r="E219" s="7"/>
      <c r="F219" s="7"/>
      <c r="G219" s="7"/>
      <c r="H219" s="7"/>
      <c r="I219" s="7"/>
    </row>
    <row r="220" spans="1:9" s="14" customFormat="1" ht="12.75">
      <c r="A220" s="7"/>
      <c r="B220" s="7"/>
      <c r="C220" s="7"/>
      <c r="D220" s="7"/>
      <c r="E220" s="7"/>
      <c r="F220" s="7"/>
      <c r="G220" s="7"/>
      <c r="H220" s="7"/>
      <c r="I220" s="7"/>
    </row>
    <row r="221" spans="1:9" s="14" customFormat="1" ht="12.75">
      <c r="A221" s="7"/>
      <c r="B221" s="7"/>
      <c r="C221" s="7"/>
      <c r="D221" s="7"/>
      <c r="E221" s="7"/>
      <c r="F221" s="7"/>
      <c r="G221" s="7"/>
      <c r="H221" s="7"/>
      <c r="I221" s="7"/>
    </row>
    <row r="222" spans="1:9" s="14" customFormat="1" ht="12.75">
      <c r="A222" s="7"/>
      <c r="B222" s="7"/>
      <c r="C222" s="7"/>
      <c r="D222" s="7"/>
      <c r="E222" s="7"/>
      <c r="F222" s="7"/>
      <c r="G222" s="7"/>
      <c r="H222" s="7"/>
      <c r="I222" s="7"/>
    </row>
    <row r="223" spans="1:9" s="14" customFormat="1" ht="12.75">
      <c r="A223" s="7"/>
      <c r="B223" s="7"/>
      <c r="C223" s="7"/>
      <c r="D223" s="7"/>
      <c r="E223" s="7"/>
      <c r="F223" s="7"/>
      <c r="G223" s="7"/>
      <c r="H223" s="7"/>
      <c r="I223" s="7"/>
    </row>
    <row r="224" spans="1:9" s="14" customFormat="1" ht="12.75">
      <c r="A224" s="7"/>
      <c r="B224" s="7"/>
      <c r="C224" s="7"/>
      <c r="D224" s="7"/>
      <c r="E224" s="7"/>
      <c r="F224" s="7"/>
      <c r="G224" s="7"/>
      <c r="H224" s="7"/>
      <c r="I224" s="7"/>
    </row>
    <row r="225" spans="1:9" s="14" customFormat="1" ht="12.75">
      <c r="A225" s="7"/>
      <c r="B225" s="7"/>
      <c r="C225" s="7"/>
      <c r="D225" s="7"/>
      <c r="E225" s="7"/>
      <c r="F225" s="7"/>
      <c r="G225" s="7"/>
      <c r="H225" s="7"/>
      <c r="I225" s="7"/>
    </row>
    <row r="226" spans="1:9" s="14" customFormat="1" ht="12.75">
      <c r="A226" s="7"/>
      <c r="B226" s="7"/>
      <c r="C226" s="7"/>
      <c r="D226" s="7"/>
      <c r="E226" s="7"/>
      <c r="F226" s="7"/>
      <c r="G226" s="7"/>
      <c r="H226" s="7"/>
      <c r="I226" s="7"/>
    </row>
    <row r="227" spans="1:9" s="14" customFormat="1" ht="12.75">
      <c r="A227" s="7"/>
      <c r="B227" s="7"/>
      <c r="C227" s="7"/>
      <c r="D227" s="7"/>
      <c r="E227" s="7"/>
      <c r="F227" s="7"/>
      <c r="G227" s="7"/>
      <c r="H227" s="7"/>
      <c r="I227" s="7"/>
    </row>
    <row r="228" spans="1:9" s="14" customFormat="1" ht="12.75">
      <c r="A228" s="7"/>
      <c r="B228" s="7"/>
      <c r="C228" s="7"/>
      <c r="D228" s="7"/>
      <c r="E228" s="7"/>
      <c r="F228" s="7"/>
      <c r="G228" s="7"/>
      <c r="H228" s="7"/>
      <c r="I228" s="7"/>
    </row>
    <row r="229" spans="1:9" s="14" customFormat="1" ht="12.75">
      <c r="A229" s="7"/>
      <c r="B229" s="7"/>
      <c r="C229" s="7"/>
      <c r="D229" s="7"/>
      <c r="E229" s="7"/>
      <c r="F229" s="7"/>
      <c r="G229" s="7"/>
      <c r="H229" s="7"/>
      <c r="I229" s="7"/>
    </row>
    <row r="230" spans="1:9" s="14" customFormat="1" ht="12.75">
      <c r="A230" s="7"/>
      <c r="B230" s="7"/>
      <c r="C230" s="7"/>
      <c r="D230" s="7"/>
      <c r="E230" s="7"/>
      <c r="F230" s="7"/>
      <c r="G230" s="7"/>
      <c r="H230" s="7"/>
      <c r="I230" s="7"/>
    </row>
    <row r="231" spans="1:9" s="14" customFormat="1" ht="12.75">
      <c r="A231" s="7"/>
      <c r="B231" s="7"/>
      <c r="C231" s="7"/>
      <c r="D231" s="7"/>
      <c r="E231" s="7"/>
      <c r="F231" s="7"/>
      <c r="G231" s="7"/>
      <c r="H231" s="7"/>
      <c r="I231" s="7"/>
    </row>
    <row r="232" spans="1:9" s="14" customFormat="1" ht="12.75">
      <c r="A232" s="7"/>
      <c r="B232" s="7"/>
      <c r="C232" s="7"/>
      <c r="D232" s="7"/>
      <c r="E232" s="7"/>
      <c r="F232" s="7"/>
      <c r="G232" s="7"/>
      <c r="H232" s="7"/>
      <c r="I232" s="7"/>
    </row>
    <row r="233" spans="1:9" s="14" customFormat="1" ht="12.75">
      <c r="A233" s="7"/>
      <c r="B233" s="7"/>
      <c r="C233" s="7"/>
      <c r="D233" s="7"/>
      <c r="E233" s="7"/>
      <c r="F233" s="7"/>
      <c r="G233" s="7"/>
      <c r="H233" s="7"/>
      <c r="I233" s="7"/>
    </row>
    <row r="234" spans="1:9" s="14" customFormat="1" ht="12.75">
      <c r="A234" s="7"/>
      <c r="B234" s="7"/>
      <c r="C234" s="7"/>
      <c r="D234" s="7"/>
      <c r="E234" s="7"/>
      <c r="F234" s="7"/>
      <c r="G234" s="7"/>
      <c r="H234" s="7"/>
      <c r="I234" s="7"/>
    </row>
    <row r="235" spans="1:9" s="14" customFormat="1" ht="12.75">
      <c r="A235" s="7"/>
      <c r="B235" s="7"/>
      <c r="C235" s="7"/>
      <c r="D235" s="7"/>
      <c r="E235" s="7"/>
      <c r="F235" s="7"/>
      <c r="G235" s="7"/>
      <c r="H235" s="7"/>
      <c r="I235" s="7"/>
    </row>
    <row r="236" spans="1:9" s="14" customFormat="1" ht="12.75">
      <c r="A236" s="7"/>
      <c r="B236" s="7"/>
      <c r="C236" s="7"/>
      <c r="D236" s="7"/>
      <c r="E236" s="7"/>
      <c r="F236" s="7"/>
      <c r="G236" s="7"/>
      <c r="H236" s="7"/>
      <c r="I236" s="7"/>
    </row>
    <row r="237" spans="1:9" s="14" customFormat="1" ht="12.75">
      <c r="A237" s="7"/>
      <c r="B237" s="7"/>
      <c r="C237" s="7"/>
      <c r="D237" s="7"/>
      <c r="E237" s="7"/>
      <c r="F237" s="7"/>
      <c r="G237" s="7"/>
      <c r="H237" s="7"/>
      <c r="I237" s="7"/>
    </row>
    <row r="238" spans="1:9" s="14" customFormat="1" ht="12.75">
      <c r="A238" s="7"/>
      <c r="B238" s="7"/>
      <c r="C238" s="7"/>
      <c r="D238" s="7"/>
      <c r="E238" s="7"/>
      <c r="F238" s="7"/>
      <c r="G238" s="7"/>
      <c r="H238" s="7"/>
      <c r="I238" s="7"/>
    </row>
    <row r="239" spans="1:9" s="14" customFormat="1" ht="12.75">
      <c r="A239" s="7"/>
      <c r="B239" s="7"/>
      <c r="C239" s="7"/>
      <c r="D239" s="7"/>
      <c r="E239" s="7"/>
      <c r="F239" s="7"/>
      <c r="G239" s="7"/>
      <c r="H239" s="7"/>
      <c r="I239" s="7"/>
    </row>
    <row r="240" spans="1:9" s="14" customFormat="1" ht="12.75">
      <c r="A240" s="7"/>
      <c r="B240" s="7"/>
      <c r="C240" s="7"/>
      <c r="D240" s="7"/>
      <c r="E240" s="7"/>
      <c r="F240" s="7"/>
      <c r="G240" s="7"/>
      <c r="H240" s="7"/>
      <c r="I240" s="7"/>
    </row>
    <row r="241" spans="1:9" s="14" customFormat="1" ht="12.75">
      <c r="A241" s="7"/>
      <c r="B241" s="7"/>
      <c r="C241" s="7"/>
      <c r="D241" s="7"/>
      <c r="E241" s="7"/>
      <c r="F241" s="7"/>
      <c r="G241" s="7"/>
      <c r="H241" s="7"/>
      <c r="I241" s="7"/>
    </row>
    <row r="242" spans="1:9" s="14" customFormat="1" ht="12.75">
      <c r="A242" s="7"/>
      <c r="B242" s="7"/>
      <c r="C242" s="7"/>
      <c r="D242" s="7"/>
      <c r="E242" s="7"/>
      <c r="F242" s="7"/>
      <c r="G242" s="7"/>
      <c r="H242" s="7"/>
      <c r="I242" s="7"/>
    </row>
    <row r="243" spans="1:9" s="14" customFormat="1" ht="12.75">
      <c r="A243" s="7"/>
      <c r="B243" s="7"/>
      <c r="C243" s="7"/>
      <c r="D243" s="7"/>
      <c r="E243" s="7"/>
      <c r="F243" s="7"/>
      <c r="G243" s="7"/>
      <c r="H243" s="7"/>
      <c r="I243" s="7"/>
    </row>
    <row r="244" spans="1:9" s="14" customFormat="1" ht="12.75">
      <c r="A244" s="7"/>
      <c r="B244" s="7"/>
      <c r="C244" s="7"/>
      <c r="D244" s="7"/>
      <c r="E244" s="7"/>
      <c r="F244" s="7"/>
      <c r="G244" s="7"/>
      <c r="H244" s="7"/>
      <c r="I244" s="7"/>
    </row>
    <row r="245" spans="1:9" s="14" customFormat="1" ht="12.75">
      <c r="A245" s="7"/>
      <c r="B245" s="7"/>
      <c r="C245" s="7"/>
      <c r="D245" s="7"/>
      <c r="E245" s="7"/>
      <c r="F245" s="7"/>
      <c r="G245" s="7"/>
      <c r="H245" s="7"/>
      <c r="I245" s="7"/>
    </row>
    <row r="246" spans="1:9" s="14" customFormat="1" ht="12.75">
      <c r="A246" s="7"/>
      <c r="B246" s="7"/>
      <c r="C246" s="7"/>
      <c r="D246" s="7"/>
      <c r="E246" s="7"/>
      <c r="F246" s="7"/>
      <c r="G246" s="7"/>
      <c r="H246" s="7"/>
      <c r="I246" s="7"/>
    </row>
    <row r="247" spans="1:9" s="14" customFormat="1" ht="12.75">
      <c r="A247" s="7"/>
      <c r="B247" s="7"/>
      <c r="C247" s="7"/>
      <c r="D247" s="7"/>
      <c r="E247" s="7"/>
      <c r="F247" s="7"/>
      <c r="G247" s="7"/>
      <c r="H247" s="7"/>
      <c r="I247" s="7"/>
    </row>
    <row r="248" spans="1:9" s="14" customFormat="1" ht="12.75">
      <c r="A248" s="7"/>
      <c r="B248" s="7"/>
      <c r="C248" s="7"/>
      <c r="D248" s="7"/>
      <c r="E248" s="7"/>
      <c r="F248" s="7"/>
      <c r="G248" s="7"/>
      <c r="H248" s="7"/>
      <c r="I248" s="7"/>
    </row>
    <row r="249" spans="1:9" s="14" customFormat="1" ht="12.75">
      <c r="A249" s="7"/>
      <c r="B249" s="7"/>
      <c r="C249" s="7"/>
      <c r="D249" s="7"/>
      <c r="E249" s="7"/>
      <c r="F249" s="7"/>
      <c r="G249" s="7"/>
      <c r="H249" s="7"/>
      <c r="I249" s="7"/>
    </row>
    <row r="250" spans="1:9" s="14" customFormat="1" ht="12.75">
      <c r="A250" s="7"/>
      <c r="B250" s="7"/>
      <c r="C250" s="7"/>
      <c r="D250" s="7"/>
      <c r="E250" s="7"/>
      <c r="F250" s="7"/>
      <c r="G250" s="7"/>
      <c r="H250" s="7"/>
      <c r="I250" s="7"/>
    </row>
    <row r="251" spans="1:9" s="14" customFormat="1" ht="12.75">
      <c r="A251" s="7"/>
      <c r="B251" s="7"/>
      <c r="C251" s="7"/>
      <c r="D251" s="7"/>
      <c r="E251" s="7"/>
      <c r="F251" s="7"/>
      <c r="G251" s="7"/>
      <c r="H251" s="7"/>
      <c r="I251" s="7"/>
    </row>
    <row r="252" spans="1:9" s="14" customFormat="1" ht="12.75">
      <c r="A252" s="7"/>
      <c r="B252" s="7"/>
      <c r="C252" s="7"/>
      <c r="D252" s="7"/>
      <c r="E252" s="7"/>
      <c r="F252" s="7"/>
      <c r="G252" s="7"/>
      <c r="H252" s="7"/>
      <c r="I252" s="7"/>
    </row>
    <row r="253" spans="1:9" s="14" customFormat="1" ht="12.75">
      <c r="A253" s="7"/>
      <c r="B253" s="7"/>
      <c r="C253" s="7"/>
      <c r="D253" s="7"/>
      <c r="E253" s="7"/>
      <c r="F253" s="7"/>
      <c r="G253" s="7"/>
      <c r="H253" s="7"/>
      <c r="I253" s="7"/>
    </row>
    <row r="254" spans="1:9" s="14" customFormat="1" ht="12.75">
      <c r="A254" s="7"/>
      <c r="B254" s="7"/>
      <c r="C254" s="7"/>
      <c r="D254" s="7"/>
      <c r="E254" s="7"/>
      <c r="F254" s="7"/>
      <c r="G254" s="7"/>
      <c r="H254" s="7"/>
      <c r="I254" s="7"/>
    </row>
    <row r="255" spans="1:9" s="14" customFormat="1" ht="12.75">
      <c r="A255" s="7"/>
      <c r="B255" s="7"/>
      <c r="C255" s="7"/>
      <c r="D255" s="7"/>
      <c r="E255" s="7"/>
      <c r="F255" s="7"/>
      <c r="G255" s="7"/>
      <c r="H255" s="7"/>
      <c r="I255" s="7"/>
    </row>
    <row r="256" spans="1:9" s="14" customFormat="1" ht="12.75">
      <c r="A256" s="7"/>
      <c r="B256" s="7"/>
      <c r="C256" s="7"/>
      <c r="D256" s="7"/>
      <c r="E256" s="7"/>
      <c r="F256" s="7"/>
      <c r="G256" s="7"/>
      <c r="H256" s="7"/>
      <c r="I256" s="7"/>
    </row>
    <row r="257" spans="1:9" s="14" customFormat="1" ht="12.75">
      <c r="A257" s="7"/>
      <c r="B257" s="7"/>
      <c r="C257" s="7"/>
      <c r="D257" s="7"/>
      <c r="E257" s="7"/>
      <c r="F257" s="7"/>
      <c r="G257" s="7"/>
      <c r="H257" s="7"/>
      <c r="I257" s="7"/>
    </row>
    <row r="258" spans="1:9" s="14" customFormat="1" ht="12.75">
      <c r="A258" s="7"/>
      <c r="B258" s="7"/>
      <c r="C258" s="7"/>
      <c r="D258" s="7"/>
      <c r="E258" s="7"/>
      <c r="F258" s="7"/>
      <c r="G258" s="7"/>
      <c r="H258" s="7"/>
      <c r="I258" s="7"/>
    </row>
    <row r="259" spans="1:9" s="14" customFormat="1" ht="12.75">
      <c r="A259" s="7"/>
      <c r="B259" s="7"/>
      <c r="C259" s="7"/>
      <c r="D259" s="7"/>
      <c r="E259" s="7"/>
      <c r="F259" s="7"/>
      <c r="G259" s="7"/>
      <c r="H259" s="7"/>
      <c r="I259" s="7"/>
    </row>
    <row r="260" spans="1:9" s="14" customFormat="1" ht="12.75">
      <c r="A260" s="7"/>
      <c r="B260" s="7"/>
      <c r="C260" s="7"/>
      <c r="D260" s="7"/>
      <c r="E260" s="7"/>
      <c r="F260" s="7"/>
      <c r="G260" s="7"/>
      <c r="H260" s="7"/>
      <c r="I260" s="7"/>
    </row>
    <row r="261" spans="1:9" s="14" customFormat="1" ht="12.75">
      <c r="A261" s="7"/>
      <c r="B261" s="7"/>
      <c r="C261" s="7"/>
      <c r="D261" s="7"/>
      <c r="E261" s="7"/>
      <c r="F261" s="7"/>
      <c r="G261" s="7"/>
      <c r="H261" s="7"/>
      <c r="I261" s="7"/>
    </row>
    <row r="262" spans="1:9" s="14" customFormat="1" ht="12.75">
      <c r="A262" s="7"/>
      <c r="B262" s="7"/>
      <c r="C262" s="7"/>
      <c r="D262" s="7"/>
      <c r="E262" s="7"/>
      <c r="F262" s="7"/>
      <c r="G262" s="7"/>
      <c r="H262" s="7"/>
      <c r="I262" s="7"/>
    </row>
    <row r="263" spans="1:9" s="14" customFormat="1" ht="12.75">
      <c r="A263" s="7"/>
      <c r="B263" s="7"/>
      <c r="C263" s="7"/>
      <c r="D263" s="7"/>
      <c r="E263" s="7"/>
      <c r="F263" s="7"/>
      <c r="G263" s="7"/>
      <c r="H263" s="7"/>
      <c r="I263" s="7"/>
    </row>
    <row r="264" spans="1:9" s="14" customFormat="1" ht="12.75">
      <c r="A264" s="7"/>
      <c r="B264" s="7"/>
      <c r="C264" s="7"/>
      <c r="D264" s="7"/>
      <c r="E264" s="7"/>
      <c r="F264" s="7"/>
      <c r="G264" s="7"/>
      <c r="H264" s="7"/>
      <c r="I264" s="7"/>
    </row>
    <row r="265" spans="1:9" s="14" customFormat="1" ht="12.75">
      <c r="A265" s="7"/>
      <c r="B265" s="7"/>
      <c r="C265" s="7"/>
      <c r="D265" s="7"/>
      <c r="E265" s="7"/>
      <c r="F265" s="7"/>
      <c r="G265" s="7"/>
      <c r="H265" s="7"/>
      <c r="I265" s="7"/>
    </row>
    <row r="266" spans="1:9" s="14" customFormat="1" ht="12.75">
      <c r="A266" s="7"/>
      <c r="B266" s="7"/>
      <c r="C266" s="7"/>
      <c r="D266" s="7"/>
      <c r="E266" s="7"/>
      <c r="F266" s="7"/>
      <c r="G266" s="7"/>
      <c r="H266" s="7"/>
      <c r="I266" s="7"/>
    </row>
    <row r="267" spans="1:9" s="14" customFormat="1" ht="12.75">
      <c r="A267" s="7"/>
      <c r="B267" s="7"/>
      <c r="C267" s="7"/>
      <c r="D267" s="7"/>
      <c r="E267" s="7"/>
      <c r="F267" s="7"/>
      <c r="G267" s="7"/>
      <c r="H267" s="7"/>
      <c r="I267" s="7"/>
    </row>
    <row r="268" spans="1:9" s="14" customFormat="1" ht="12.75">
      <c r="A268" s="7"/>
      <c r="B268" s="7"/>
      <c r="C268" s="7"/>
      <c r="D268" s="7"/>
      <c r="E268" s="7"/>
      <c r="F268" s="7"/>
      <c r="G268" s="7"/>
      <c r="H268" s="7"/>
      <c r="I268" s="7"/>
    </row>
    <row r="269" spans="1:9" s="14" customFormat="1" ht="12.75">
      <c r="A269" s="7"/>
      <c r="B269" s="7"/>
      <c r="C269" s="7"/>
      <c r="D269" s="7"/>
      <c r="E269" s="7"/>
      <c r="F269" s="7"/>
      <c r="G269" s="7"/>
      <c r="H269" s="7"/>
      <c r="I269" s="7"/>
    </row>
    <row r="270" spans="1:9" s="14" customFormat="1" ht="12.75">
      <c r="A270" s="7"/>
      <c r="B270" s="7"/>
      <c r="C270" s="7"/>
      <c r="D270" s="7"/>
      <c r="E270" s="7"/>
      <c r="F270" s="7"/>
      <c r="G270" s="7"/>
      <c r="H270" s="7"/>
      <c r="I270" s="7"/>
    </row>
    <row r="271" spans="1:9" s="14" customFormat="1" ht="12.75">
      <c r="A271" s="7"/>
      <c r="B271" s="7"/>
      <c r="C271" s="7"/>
      <c r="D271" s="7"/>
      <c r="E271" s="7"/>
      <c r="F271" s="7"/>
      <c r="G271" s="7"/>
      <c r="H271" s="7"/>
      <c r="I271" s="7"/>
    </row>
    <row r="272" spans="1:9" s="14" customFormat="1" ht="12.75">
      <c r="A272" s="7"/>
      <c r="B272" s="7"/>
      <c r="C272" s="7"/>
      <c r="D272" s="7"/>
      <c r="E272" s="7"/>
      <c r="F272" s="7"/>
      <c r="G272" s="7"/>
      <c r="H272" s="7"/>
      <c r="I272" s="7"/>
    </row>
    <row r="273" spans="1:9" s="14" customFormat="1" ht="12.75">
      <c r="A273" s="7"/>
      <c r="B273" s="7"/>
      <c r="C273" s="7"/>
      <c r="D273" s="7"/>
      <c r="E273" s="7"/>
      <c r="F273" s="7"/>
      <c r="G273" s="7"/>
      <c r="H273" s="7"/>
      <c r="I273" s="7"/>
    </row>
    <row r="274" spans="1:9" s="14" customFormat="1" ht="12.75">
      <c r="A274" s="7"/>
      <c r="B274" s="7"/>
      <c r="C274" s="7"/>
      <c r="D274" s="7"/>
      <c r="E274" s="7"/>
      <c r="F274" s="7"/>
      <c r="G274" s="7"/>
      <c r="H274" s="7"/>
      <c r="I274" s="7"/>
    </row>
    <row r="275" spans="1:9" s="14" customFormat="1" ht="12.75">
      <c r="A275" s="7"/>
      <c r="B275" s="7"/>
      <c r="C275" s="7"/>
      <c r="D275" s="7"/>
      <c r="E275" s="7"/>
      <c r="F275" s="7"/>
      <c r="G275" s="7"/>
      <c r="H275" s="7"/>
      <c r="I275" s="7"/>
    </row>
    <row r="276" spans="1:9" s="14" customFormat="1" ht="12.75">
      <c r="A276" s="7"/>
      <c r="B276" s="7"/>
      <c r="C276" s="7"/>
      <c r="D276" s="7"/>
      <c r="E276" s="7"/>
      <c r="F276" s="7"/>
      <c r="G276" s="7"/>
      <c r="H276" s="7"/>
      <c r="I276" s="7"/>
    </row>
    <row r="277" spans="1:9" s="14" customFormat="1" ht="12.75">
      <c r="A277" s="7"/>
      <c r="B277" s="7"/>
      <c r="C277" s="7"/>
      <c r="D277" s="7"/>
      <c r="E277" s="7"/>
      <c r="F277" s="7"/>
      <c r="G277" s="7"/>
      <c r="H277" s="7"/>
      <c r="I277" s="7"/>
    </row>
    <row r="278" spans="1:9" s="14" customFormat="1" ht="12.75">
      <c r="A278" s="7"/>
      <c r="B278" s="7"/>
      <c r="C278" s="7"/>
      <c r="D278" s="7"/>
      <c r="E278" s="7"/>
      <c r="F278" s="7"/>
      <c r="G278" s="7"/>
      <c r="H278" s="7"/>
      <c r="I278" s="7"/>
    </row>
    <row r="279" spans="1:9" s="14" customFormat="1" ht="12.75">
      <c r="A279" s="7"/>
      <c r="B279" s="7"/>
      <c r="C279" s="7"/>
      <c r="D279" s="7"/>
      <c r="E279" s="7"/>
      <c r="F279" s="7"/>
      <c r="G279" s="7"/>
      <c r="H279" s="7"/>
      <c r="I279" s="7"/>
    </row>
    <row r="280" spans="1:9" s="14" customFormat="1" ht="12.75">
      <c r="A280" s="7"/>
      <c r="B280" s="7"/>
      <c r="C280" s="7"/>
      <c r="D280" s="7"/>
      <c r="E280" s="7"/>
      <c r="F280" s="7"/>
      <c r="G280" s="7"/>
      <c r="H280" s="7"/>
      <c r="I280" s="7"/>
    </row>
    <row r="281" spans="1:9" s="14" customFormat="1" ht="12.75">
      <c r="A281" s="7"/>
      <c r="B281" s="7"/>
      <c r="C281" s="7"/>
      <c r="D281" s="7"/>
      <c r="E281" s="7"/>
      <c r="F281" s="7"/>
      <c r="G281" s="7"/>
      <c r="H281" s="7"/>
      <c r="I281" s="7"/>
    </row>
    <row r="282" spans="1:9" s="14" customFormat="1" ht="12.75">
      <c r="A282" s="7"/>
      <c r="B282" s="7"/>
      <c r="C282" s="7"/>
      <c r="D282" s="7"/>
      <c r="E282" s="7"/>
      <c r="F282" s="7"/>
      <c r="G282" s="7"/>
      <c r="H282" s="7"/>
      <c r="I282" s="7"/>
    </row>
    <row r="283" spans="1:9" s="14" customFormat="1" ht="12.75">
      <c r="A283" s="7"/>
      <c r="B283" s="7"/>
      <c r="C283" s="7"/>
      <c r="D283" s="7"/>
      <c r="E283" s="7"/>
      <c r="F283" s="7"/>
      <c r="G283" s="7"/>
      <c r="H283" s="7"/>
      <c r="I283" s="7"/>
    </row>
    <row r="284" spans="1:9" s="14" customFormat="1" ht="12.75">
      <c r="A284" s="7"/>
      <c r="B284" s="7"/>
      <c r="C284" s="7"/>
      <c r="D284" s="7"/>
      <c r="E284" s="7"/>
      <c r="F284" s="7"/>
      <c r="G284" s="7"/>
      <c r="H284" s="7"/>
      <c r="I284" s="7"/>
    </row>
    <row r="285" spans="1:9" s="14" customFormat="1" ht="12.75">
      <c r="A285" s="7"/>
      <c r="B285" s="7"/>
      <c r="C285" s="7"/>
      <c r="D285" s="7"/>
      <c r="E285" s="7"/>
      <c r="F285" s="7"/>
      <c r="G285" s="7"/>
      <c r="H285" s="7"/>
      <c r="I285" s="7"/>
    </row>
    <row r="286" spans="1:9" s="14" customFormat="1" ht="12.75">
      <c r="A286" s="7"/>
      <c r="B286" s="7"/>
      <c r="C286" s="7"/>
      <c r="D286" s="7"/>
      <c r="E286" s="7"/>
      <c r="F286" s="7"/>
      <c r="G286" s="7"/>
      <c r="H286" s="7"/>
      <c r="I286" s="7"/>
    </row>
    <row r="287" spans="1:9" s="14" customFormat="1" ht="12.75">
      <c r="A287" s="7"/>
      <c r="B287" s="7"/>
      <c r="C287" s="7"/>
      <c r="D287" s="7"/>
      <c r="E287" s="7"/>
      <c r="F287" s="7"/>
      <c r="G287" s="7"/>
      <c r="H287" s="7"/>
      <c r="I287" s="7"/>
    </row>
    <row r="288" spans="1:9" s="14" customFormat="1" ht="12.75">
      <c r="A288" s="7"/>
      <c r="B288" s="7"/>
      <c r="C288" s="7"/>
      <c r="D288" s="7"/>
      <c r="E288" s="7"/>
      <c r="F288" s="7"/>
      <c r="G288" s="7"/>
      <c r="H288" s="7"/>
      <c r="I288" s="7"/>
    </row>
    <row r="289" spans="1:9" s="14" customFormat="1" ht="12.75">
      <c r="A289" s="7"/>
      <c r="B289" s="7"/>
      <c r="C289" s="7"/>
      <c r="D289" s="7"/>
      <c r="E289" s="7"/>
      <c r="F289" s="7"/>
      <c r="G289" s="7"/>
      <c r="H289" s="7"/>
      <c r="I289" s="7"/>
    </row>
    <row r="290" spans="1:9" s="14" customFormat="1" ht="12.75">
      <c r="A290" s="7"/>
      <c r="B290" s="7"/>
      <c r="C290" s="7"/>
      <c r="D290" s="7"/>
      <c r="E290" s="7"/>
      <c r="F290" s="7"/>
      <c r="G290" s="7"/>
      <c r="H290" s="7"/>
      <c r="I290" s="7"/>
    </row>
    <row r="291" spans="1:9" s="14" customFormat="1" ht="12.75">
      <c r="A291" s="7"/>
      <c r="B291" s="7"/>
      <c r="C291" s="7"/>
      <c r="D291" s="7"/>
      <c r="E291" s="7"/>
      <c r="F291" s="7"/>
      <c r="G291" s="7"/>
      <c r="H291" s="7"/>
      <c r="I291" s="7"/>
    </row>
    <row r="292" spans="1:9" s="14" customFormat="1" ht="12.75">
      <c r="A292" s="7"/>
      <c r="B292" s="7"/>
      <c r="C292" s="7"/>
      <c r="D292" s="7"/>
      <c r="E292" s="7"/>
      <c r="F292" s="7"/>
      <c r="G292" s="7"/>
      <c r="H292" s="7"/>
      <c r="I292" s="7"/>
    </row>
    <row r="293" spans="1:9" s="14" customFormat="1" ht="12.75">
      <c r="A293" s="7"/>
      <c r="B293" s="7"/>
      <c r="C293" s="7"/>
      <c r="D293" s="7"/>
      <c r="E293" s="7"/>
      <c r="F293" s="7"/>
      <c r="G293" s="7"/>
      <c r="H293" s="7"/>
      <c r="I293" s="7"/>
    </row>
    <row r="294" spans="1:9" s="14" customFormat="1" ht="12.75">
      <c r="A294" s="7"/>
      <c r="B294" s="7"/>
      <c r="C294" s="7"/>
      <c r="D294" s="7"/>
      <c r="E294" s="7"/>
      <c r="F294" s="7"/>
      <c r="G294" s="7"/>
      <c r="H294" s="7"/>
      <c r="I294" s="7"/>
    </row>
    <row r="295" spans="1:9" s="14" customFormat="1" ht="12.75">
      <c r="A295" s="7"/>
      <c r="B295" s="7"/>
      <c r="C295" s="7"/>
      <c r="D295" s="7"/>
      <c r="E295" s="7"/>
      <c r="F295" s="7"/>
      <c r="G295" s="7"/>
      <c r="H295" s="7"/>
      <c r="I295" s="7"/>
    </row>
    <row r="296" spans="1:9" s="14" customFormat="1" ht="12.75">
      <c r="A296" s="7"/>
      <c r="B296" s="7"/>
      <c r="C296" s="7"/>
      <c r="D296" s="7"/>
      <c r="E296" s="7"/>
      <c r="F296" s="7"/>
      <c r="G296" s="7"/>
      <c r="H296" s="7"/>
      <c r="I296" s="7"/>
    </row>
    <row r="297" spans="1:9" s="14" customFormat="1" ht="12.75">
      <c r="A297" s="7"/>
      <c r="B297" s="7"/>
      <c r="C297" s="7"/>
      <c r="D297" s="7"/>
      <c r="E297" s="7"/>
      <c r="F297" s="7"/>
      <c r="G297" s="7"/>
      <c r="H297" s="7"/>
      <c r="I297" s="7"/>
    </row>
    <row r="298" spans="1:9" s="14" customFormat="1" ht="12.75">
      <c r="A298" s="7"/>
      <c r="B298" s="7"/>
      <c r="C298" s="7"/>
      <c r="D298" s="7"/>
      <c r="E298" s="7"/>
      <c r="F298" s="7"/>
      <c r="G298" s="7"/>
      <c r="H298" s="7"/>
      <c r="I298" s="7"/>
    </row>
    <row r="299" spans="1:9" s="14" customFormat="1" ht="12.75">
      <c r="A299" s="7"/>
      <c r="B299" s="7"/>
      <c r="C299" s="7"/>
      <c r="D299" s="7"/>
      <c r="E299" s="7"/>
      <c r="F299" s="7"/>
      <c r="G299" s="7"/>
      <c r="H299" s="7"/>
      <c r="I299" s="7"/>
    </row>
    <row r="300" spans="1:9" s="14" customFormat="1" ht="12.75">
      <c r="A300" s="7"/>
      <c r="B300" s="7"/>
      <c r="C300" s="7"/>
      <c r="D300" s="7"/>
      <c r="E300" s="7"/>
      <c r="F300" s="7"/>
      <c r="G300" s="7"/>
      <c r="H300" s="7"/>
      <c r="I300" s="7"/>
    </row>
    <row r="301" spans="1:9" s="14" customFormat="1" ht="12.75">
      <c r="A301" s="7"/>
      <c r="B301" s="7"/>
      <c r="C301" s="7"/>
      <c r="D301" s="7"/>
      <c r="E301" s="7"/>
      <c r="F301" s="7"/>
      <c r="G301" s="7"/>
      <c r="H301" s="7"/>
      <c r="I301" s="7"/>
    </row>
    <row r="302" spans="1:9" s="14" customFormat="1" ht="12.75">
      <c r="A302" s="7"/>
      <c r="B302" s="7"/>
      <c r="C302" s="7"/>
      <c r="D302" s="7"/>
      <c r="E302" s="7"/>
      <c r="F302" s="7"/>
      <c r="G302" s="7"/>
      <c r="H302" s="7"/>
      <c r="I302" s="7"/>
    </row>
    <row r="303" spans="1:9" s="14" customFormat="1" ht="12.75">
      <c r="A303" s="7"/>
      <c r="B303" s="7"/>
      <c r="C303" s="7"/>
      <c r="D303" s="7"/>
      <c r="E303" s="7"/>
      <c r="F303" s="7"/>
      <c r="G303" s="7"/>
      <c r="H303" s="7"/>
      <c r="I303" s="7"/>
    </row>
    <row r="304" spans="1:9" s="14" customFormat="1" ht="12.75">
      <c r="A304" s="7"/>
      <c r="B304" s="7"/>
      <c r="C304" s="7"/>
      <c r="D304" s="7"/>
      <c r="E304" s="7"/>
      <c r="F304" s="7"/>
      <c r="G304" s="7"/>
      <c r="H304" s="7"/>
      <c r="I304" s="7"/>
    </row>
  </sheetData>
  <sheetProtection/>
  <mergeCells count="8">
    <mergeCell ref="A27:G28"/>
    <mergeCell ref="A29:G31"/>
    <mergeCell ref="A20:G20"/>
    <mergeCell ref="A1:G1"/>
    <mergeCell ref="A2:G2"/>
    <mergeCell ref="A3:G3"/>
    <mergeCell ref="A23:G25"/>
    <mergeCell ref="A26:G26"/>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90" r:id="rId1"/>
  <headerFooter>
    <oddHeader>&amp;LODEPA</oddHead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C26"/>
  <sheetViews>
    <sheetView view="pageBreakPreview" zoomScaleSheetLayoutView="100" zoomScalePageLayoutView="0" workbookViewId="0" topLeftCell="A1">
      <selection activeCell="G31" sqref="G31"/>
    </sheetView>
  </sheetViews>
  <sheetFormatPr defaultColWidth="11.421875" defaultRowHeight="12.75"/>
  <cols>
    <col min="1" max="6" width="14.421875" style="0" customWidth="1"/>
    <col min="9" max="29" width="11.421875" style="15" customWidth="1"/>
  </cols>
  <sheetData>
    <row r="1" spans="1:29" s="10" customFormat="1" ht="14.25">
      <c r="A1" s="298" t="s">
        <v>196</v>
      </c>
      <c r="B1" s="299"/>
      <c r="C1" s="299"/>
      <c r="D1" s="299"/>
      <c r="E1" s="299"/>
      <c r="F1" s="300"/>
      <c r="G1" s="38"/>
      <c r="H1" s="14"/>
      <c r="I1" s="14"/>
      <c r="J1" s="14"/>
      <c r="K1" s="14"/>
      <c r="L1" s="14"/>
      <c r="M1" s="14"/>
      <c r="N1" s="14"/>
      <c r="O1" s="14"/>
      <c r="P1" s="14"/>
      <c r="Q1" s="14"/>
      <c r="R1" s="14"/>
      <c r="S1" s="14"/>
      <c r="T1" s="14"/>
      <c r="U1" s="14"/>
      <c r="V1" s="14"/>
      <c r="W1" s="14"/>
      <c r="X1" s="14"/>
      <c r="Y1" s="14"/>
      <c r="Z1" s="14"/>
      <c r="AA1" s="14"/>
      <c r="AB1" s="14"/>
      <c r="AC1" s="14"/>
    </row>
    <row r="2" spans="1:29" s="10" customFormat="1" ht="17.25" customHeight="1">
      <c r="A2" s="301" t="s">
        <v>136</v>
      </c>
      <c r="B2" s="302"/>
      <c r="C2" s="302"/>
      <c r="D2" s="302"/>
      <c r="E2" s="302"/>
      <c r="F2" s="303"/>
      <c r="G2" s="39"/>
      <c r="H2" s="14"/>
      <c r="I2" s="14"/>
      <c r="J2" s="14"/>
      <c r="K2" s="14"/>
      <c r="L2" s="14"/>
      <c r="M2" s="14"/>
      <c r="N2" s="14"/>
      <c r="O2" s="14"/>
      <c r="P2" s="14"/>
      <c r="Q2" s="14"/>
      <c r="R2" s="14"/>
      <c r="S2" s="14"/>
      <c r="T2" s="14"/>
      <c r="U2" s="14"/>
      <c r="V2" s="14"/>
      <c r="W2" s="14"/>
      <c r="X2" s="14"/>
      <c r="Y2" s="14"/>
      <c r="Z2" s="14"/>
      <c r="AA2" s="14"/>
      <c r="AB2" s="14"/>
      <c r="AC2" s="14"/>
    </row>
    <row r="3" spans="1:29" s="10" customFormat="1" ht="14.25">
      <c r="A3" s="304" t="s">
        <v>30</v>
      </c>
      <c r="B3" s="305"/>
      <c r="C3" s="305"/>
      <c r="D3" s="305"/>
      <c r="E3" s="305"/>
      <c r="F3" s="306"/>
      <c r="G3" s="8"/>
      <c r="H3" s="14"/>
      <c r="I3" s="14"/>
      <c r="J3" s="14"/>
      <c r="K3" s="14"/>
      <c r="L3" s="14"/>
      <c r="M3" s="14"/>
      <c r="N3" s="14"/>
      <c r="O3" s="14"/>
      <c r="P3" s="14"/>
      <c r="Q3" s="14"/>
      <c r="R3" s="14"/>
      <c r="S3" s="14"/>
      <c r="T3" s="14"/>
      <c r="U3" s="14"/>
      <c r="V3" s="14"/>
      <c r="W3" s="14"/>
      <c r="X3" s="14"/>
      <c r="Y3" s="14"/>
      <c r="Z3" s="14"/>
      <c r="AA3" s="14"/>
      <c r="AB3" s="14"/>
      <c r="AC3" s="14"/>
    </row>
    <row r="4" spans="1:29" s="10" customFormat="1" ht="16.5" customHeight="1">
      <c r="A4" s="209"/>
      <c r="B4" s="210"/>
      <c r="C4" s="210"/>
      <c r="D4" s="210"/>
      <c r="E4" s="210"/>
      <c r="F4" s="211"/>
      <c r="G4" s="7"/>
      <c r="H4" s="14"/>
      <c r="I4" s="14"/>
      <c r="J4" s="14"/>
      <c r="K4" s="14"/>
      <c r="L4" s="14"/>
      <c r="M4" s="14"/>
      <c r="N4" s="14"/>
      <c r="O4" s="14"/>
      <c r="P4" s="14"/>
      <c r="Q4" s="14"/>
      <c r="R4" s="14"/>
      <c r="S4" s="14"/>
      <c r="T4" s="14"/>
      <c r="U4" s="14"/>
      <c r="V4" s="14"/>
      <c r="W4" s="14"/>
      <c r="X4" s="14"/>
      <c r="Y4" s="14"/>
      <c r="Z4" s="14"/>
      <c r="AA4" s="14"/>
      <c r="AB4" s="14"/>
      <c r="AC4" s="14"/>
    </row>
    <row r="5" spans="1:29" s="10" customFormat="1" ht="60">
      <c r="A5" s="193" t="s">
        <v>52</v>
      </c>
      <c r="B5" s="193" t="s">
        <v>137</v>
      </c>
      <c r="C5" s="193" t="s">
        <v>122</v>
      </c>
      <c r="D5" s="193" t="s">
        <v>121</v>
      </c>
      <c r="E5" s="193" t="s">
        <v>408</v>
      </c>
      <c r="F5" s="193" t="s">
        <v>123</v>
      </c>
      <c r="G5" s="7"/>
      <c r="H5" s="14"/>
      <c r="I5" s="85"/>
      <c r="J5" s="14"/>
      <c r="K5" s="14"/>
      <c r="L5" s="14"/>
      <c r="M5" s="14"/>
      <c r="N5" s="14"/>
      <c r="O5" s="14"/>
      <c r="P5" s="14"/>
      <c r="Q5" s="14"/>
      <c r="R5" s="14"/>
      <c r="S5" s="14"/>
      <c r="T5" s="14"/>
      <c r="U5" s="14"/>
      <c r="V5" s="14"/>
      <c r="W5" s="14"/>
      <c r="X5" s="14"/>
      <c r="Y5" s="14"/>
      <c r="Z5" s="14"/>
      <c r="AA5" s="14"/>
      <c r="AB5" s="14"/>
      <c r="AC5" s="14"/>
    </row>
    <row r="6" spans="1:29" s="10" customFormat="1" ht="14.25" customHeight="1">
      <c r="A6" s="212" t="s">
        <v>46</v>
      </c>
      <c r="B6" s="213">
        <v>606.9</v>
      </c>
      <c r="C6" s="213">
        <v>365</v>
      </c>
      <c r="D6" s="213">
        <v>346.9</v>
      </c>
      <c r="E6" s="213">
        <v>140</v>
      </c>
      <c r="F6" s="213">
        <v>374.9</v>
      </c>
      <c r="G6" s="7"/>
      <c r="H6" s="14"/>
      <c r="I6" s="14"/>
      <c r="J6" s="14"/>
      <c r="K6" s="14"/>
      <c r="L6" s="14"/>
      <c r="M6" s="14"/>
      <c r="N6" s="14"/>
      <c r="O6" s="14"/>
      <c r="P6" s="14"/>
      <c r="Q6" s="14"/>
      <c r="R6" s="14"/>
      <c r="S6" s="14"/>
      <c r="T6" s="14"/>
      <c r="U6" s="14"/>
      <c r="V6" s="14"/>
      <c r="W6" s="14"/>
      <c r="X6" s="14"/>
      <c r="Y6" s="14"/>
      <c r="Z6" s="14"/>
      <c r="AA6" s="14"/>
      <c r="AB6" s="14"/>
      <c r="AC6" s="14"/>
    </row>
    <row r="7" spans="1:29" s="10" customFormat="1" ht="14.25" customHeight="1">
      <c r="A7" s="214" t="s">
        <v>47</v>
      </c>
      <c r="B7" s="215">
        <v>618.4</v>
      </c>
      <c r="C7" s="215">
        <v>370</v>
      </c>
      <c r="D7" s="215">
        <v>355</v>
      </c>
      <c r="E7" s="215">
        <v>145</v>
      </c>
      <c r="F7" s="215">
        <v>355.6</v>
      </c>
      <c r="G7" s="7"/>
      <c r="H7" s="14"/>
      <c r="I7" s="14"/>
      <c r="J7" s="14"/>
      <c r="K7" s="14"/>
      <c r="L7" s="14"/>
      <c r="M7" s="14"/>
      <c r="N7" s="14"/>
      <c r="O7" s="14"/>
      <c r="P7" s="14"/>
      <c r="Q7" s="14"/>
      <c r="R7" s="14"/>
      <c r="S7" s="14"/>
      <c r="T7" s="14"/>
      <c r="U7" s="14"/>
      <c r="V7" s="14"/>
      <c r="W7" s="14"/>
      <c r="X7" s="14"/>
      <c r="Y7" s="14"/>
      <c r="Z7" s="14"/>
      <c r="AA7" s="14"/>
      <c r="AB7" s="14"/>
      <c r="AC7" s="14"/>
    </row>
    <row r="8" spans="1:29" s="10" customFormat="1" ht="14.25" customHeight="1">
      <c r="A8" s="214" t="s">
        <v>202</v>
      </c>
      <c r="B8" s="215">
        <v>612.75</v>
      </c>
      <c r="C8" s="215">
        <v>370</v>
      </c>
      <c r="D8" s="215">
        <v>355</v>
      </c>
      <c r="E8" s="215">
        <v>145</v>
      </c>
      <c r="F8" s="215">
        <v>330.8</v>
      </c>
      <c r="G8" s="7"/>
      <c r="H8" s="14"/>
      <c r="I8" s="14"/>
      <c r="J8" s="14"/>
      <c r="K8" s="14"/>
      <c r="L8" s="14"/>
      <c r="M8" s="14"/>
      <c r="N8" s="14"/>
      <c r="O8" s="14"/>
      <c r="P8" s="14"/>
      <c r="Q8" s="14"/>
      <c r="R8" s="14"/>
      <c r="S8" s="14"/>
      <c r="T8" s="14"/>
      <c r="U8" s="14"/>
      <c r="V8" s="14"/>
      <c r="W8" s="14"/>
      <c r="X8" s="14"/>
      <c r="Y8" s="14"/>
      <c r="Z8" s="14"/>
      <c r="AA8" s="14"/>
      <c r="AB8" s="14"/>
      <c r="AC8" s="14"/>
    </row>
    <row r="9" spans="1:29" s="10" customFormat="1" ht="14.25" customHeight="1">
      <c r="A9" s="214" t="s">
        <v>288</v>
      </c>
      <c r="B9" s="215">
        <v>603.13</v>
      </c>
      <c r="C9" s="215">
        <v>370</v>
      </c>
      <c r="D9" s="215">
        <v>355</v>
      </c>
      <c r="E9" s="215">
        <v>147</v>
      </c>
      <c r="F9" s="215">
        <v>390.5</v>
      </c>
      <c r="G9" s="7"/>
      <c r="H9" s="14"/>
      <c r="I9" s="14"/>
      <c r="J9" s="14"/>
      <c r="K9" s="14"/>
      <c r="L9" s="14"/>
      <c r="M9" s="14"/>
      <c r="N9" s="14"/>
      <c r="O9" s="14"/>
      <c r="P9" s="14"/>
      <c r="Q9" s="14"/>
      <c r="R9" s="14"/>
      <c r="S9" s="14"/>
      <c r="T9" s="14"/>
      <c r="U9" s="14"/>
      <c r="V9" s="14"/>
      <c r="W9" s="14"/>
      <c r="X9" s="14"/>
      <c r="Y9" s="14"/>
      <c r="Z9" s="14"/>
      <c r="AA9" s="14"/>
      <c r="AB9" s="14"/>
      <c r="AC9" s="14"/>
    </row>
    <row r="10" spans="1:29" s="10" customFormat="1" ht="14.25" customHeight="1">
      <c r="A10" s="214" t="s">
        <v>310</v>
      </c>
      <c r="B10" s="215">
        <v>623.8</v>
      </c>
      <c r="C10" s="215">
        <v>370</v>
      </c>
      <c r="D10" s="215">
        <v>355</v>
      </c>
      <c r="E10" s="215">
        <v>155</v>
      </c>
      <c r="F10" s="215">
        <v>475.4</v>
      </c>
      <c r="G10" s="7"/>
      <c r="H10" s="14"/>
      <c r="I10" s="14"/>
      <c r="J10" s="14"/>
      <c r="K10" s="14"/>
      <c r="L10" s="14"/>
      <c r="M10" s="14"/>
      <c r="N10" s="14"/>
      <c r="O10" s="14"/>
      <c r="P10" s="14"/>
      <c r="Q10" s="14"/>
      <c r="R10" s="14"/>
      <c r="S10" s="14"/>
      <c r="T10" s="14"/>
      <c r="U10" s="14"/>
      <c r="V10" s="14"/>
      <c r="W10" s="14"/>
      <c r="X10" s="14"/>
      <c r="Y10" s="14"/>
      <c r="Z10" s="14"/>
      <c r="AA10" s="14"/>
      <c r="AB10" s="14"/>
      <c r="AC10" s="14"/>
    </row>
    <row r="11" spans="1:29" s="10" customFormat="1" ht="14.25" customHeight="1">
      <c r="A11" s="214" t="s">
        <v>314</v>
      </c>
      <c r="B11" s="215">
        <v>648.75</v>
      </c>
      <c r="C11" s="215">
        <v>475.5</v>
      </c>
      <c r="D11" s="215">
        <v>442.5</v>
      </c>
      <c r="E11" s="215">
        <v>161.9</v>
      </c>
      <c r="F11" s="215">
        <v>483.5</v>
      </c>
      <c r="G11" s="7"/>
      <c r="H11" s="14"/>
      <c r="I11" s="14"/>
      <c r="J11" s="14"/>
      <c r="K11" s="14"/>
      <c r="L11" s="14"/>
      <c r="M11" s="14"/>
      <c r="N11" s="14"/>
      <c r="O11" s="14"/>
      <c r="P11" s="14"/>
      <c r="Q11" s="14"/>
      <c r="R11" s="14"/>
      <c r="S11" s="14"/>
      <c r="T11" s="14"/>
      <c r="U11" s="14"/>
      <c r="V11" s="14"/>
      <c r="W11" s="14"/>
      <c r="X11" s="14"/>
      <c r="Y11" s="14"/>
      <c r="Z11" s="14"/>
      <c r="AA11" s="14"/>
      <c r="AB11" s="14"/>
      <c r="AC11" s="14"/>
    </row>
    <row r="12" spans="1:29" s="10" customFormat="1" ht="14.25" customHeight="1">
      <c r="A12" s="214" t="s">
        <v>320</v>
      </c>
      <c r="B12" s="215">
        <v>656.3</v>
      </c>
      <c r="C12" s="215">
        <v>457.2</v>
      </c>
      <c r="D12" s="215">
        <v>442.5</v>
      </c>
      <c r="E12" s="215">
        <v>182.5</v>
      </c>
      <c r="F12" s="215">
        <v>483.9</v>
      </c>
      <c r="G12" s="7"/>
      <c r="H12" s="14"/>
      <c r="I12" s="14"/>
      <c r="J12" s="14"/>
      <c r="K12" s="14"/>
      <c r="L12" s="14"/>
      <c r="M12" s="14"/>
      <c r="N12" s="14"/>
      <c r="O12" s="14"/>
      <c r="P12" s="14"/>
      <c r="Q12" s="14"/>
      <c r="R12" s="14"/>
      <c r="S12" s="14"/>
      <c r="T12" s="14"/>
      <c r="U12" s="14"/>
      <c r="V12" s="14"/>
      <c r="W12" s="14"/>
      <c r="X12" s="14"/>
      <c r="Y12" s="14"/>
      <c r="Z12" s="14"/>
      <c r="AA12" s="14"/>
      <c r="AB12" s="14"/>
      <c r="AC12" s="14"/>
    </row>
    <row r="13" spans="1:29" s="10" customFormat="1" ht="14.25" customHeight="1">
      <c r="A13" s="214" t="s">
        <v>321</v>
      </c>
      <c r="B13" s="215">
        <v>637.13</v>
      </c>
      <c r="C13" s="215">
        <v>457.5</v>
      </c>
      <c r="D13" s="215">
        <v>442.5</v>
      </c>
      <c r="E13" s="215">
        <v>182.5</v>
      </c>
      <c r="F13" s="215">
        <v>506.8</v>
      </c>
      <c r="G13" s="7"/>
      <c r="H13" s="14"/>
      <c r="I13" s="14"/>
      <c r="J13" s="14"/>
      <c r="K13" s="14"/>
      <c r="L13" s="14"/>
      <c r="M13" s="14"/>
      <c r="N13" s="14"/>
      <c r="O13" s="14"/>
      <c r="P13" s="14"/>
      <c r="Q13" s="14"/>
      <c r="R13" s="14"/>
      <c r="S13" s="14"/>
      <c r="T13" s="14"/>
      <c r="U13" s="14"/>
      <c r="V13" s="14"/>
      <c r="W13" s="14"/>
      <c r="X13" s="14"/>
      <c r="Y13" s="14"/>
      <c r="Z13" s="14"/>
      <c r="AA13" s="14"/>
      <c r="AB13" s="14"/>
      <c r="AC13" s="14"/>
    </row>
    <row r="14" spans="1:29" s="10" customFormat="1" ht="14.25" customHeight="1">
      <c r="A14" s="216" t="s">
        <v>322</v>
      </c>
      <c r="B14" s="217">
        <v>622.4</v>
      </c>
      <c r="C14" s="217">
        <v>450</v>
      </c>
      <c r="D14" s="217">
        <v>435</v>
      </c>
      <c r="E14" s="217">
        <v>184.4</v>
      </c>
      <c r="F14" s="217">
        <v>478</v>
      </c>
      <c r="G14" s="7"/>
      <c r="H14" s="14"/>
      <c r="I14" s="14"/>
      <c r="J14" s="14"/>
      <c r="K14" s="14"/>
      <c r="L14" s="14"/>
      <c r="M14" s="14"/>
      <c r="N14" s="14"/>
      <c r="O14" s="14"/>
      <c r="P14" s="14"/>
      <c r="Q14" s="14"/>
      <c r="R14" s="14"/>
      <c r="S14" s="14"/>
      <c r="T14" s="14"/>
      <c r="U14" s="14"/>
      <c r="V14" s="14"/>
      <c r="W14" s="14"/>
      <c r="X14" s="14"/>
      <c r="Y14" s="14"/>
      <c r="Z14" s="14"/>
      <c r="AA14" s="14"/>
      <c r="AB14" s="14"/>
      <c r="AC14" s="14"/>
    </row>
    <row r="15" spans="1:29" s="10" customFormat="1" ht="14.25" customHeight="1">
      <c r="A15" s="214" t="s">
        <v>328</v>
      </c>
      <c r="B15" s="215">
        <v>618.5</v>
      </c>
      <c r="C15" s="215">
        <v>450</v>
      </c>
      <c r="D15" s="215">
        <v>435</v>
      </c>
      <c r="E15" s="215">
        <v>195</v>
      </c>
      <c r="F15" s="215">
        <v>469.6</v>
      </c>
      <c r="G15" s="7"/>
      <c r="H15" s="14"/>
      <c r="I15" s="14"/>
      <c r="J15" s="14"/>
      <c r="K15" s="14"/>
      <c r="L15" s="14"/>
      <c r="M15" s="14"/>
      <c r="N15" s="14"/>
      <c r="O15" s="14"/>
      <c r="P15" s="14"/>
      <c r="Q15" s="14"/>
      <c r="R15" s="14"/>
      <c r="S15" s="14"/>
      <c r="T15" s="14"/>
      <c r="U15" s="14"/>
      <c r="V15" s="14"/>
      <c r="W15" s="14"/>
      <c r="X15" s="14"/>
      <c r="Y15" s="14"/>
      <c r="Z15" s="14"/>
      <c r="AA15" s="14"/>
      <c r="AB15" s="14"/>
      <c r="AC15" s="14"/>
    </row>
    <row r="16" spans="1:29" s="10" customFormat="1" ht="14.25" customHeight="1">
      <c r="A16" s="214" t="s">
        <v>329</v>
      </c>
      <c r="B16" s="215">
        <v>590.83</v>
      </c>
      <c r="C16" s="215">
        <v>450</v>
      </c>
      <c r="D16" s="215">
        <v>435</v>
      </c>
      <c r="E16" s="215">
        <v>195</v>
      </c>
      <c r="F16" s="215">
        <v>397.5</v>
      </c>
      <c r="G16" s="7"/>
      <c r="H16" s="14"/>
      <c r="I16" s="14"/>
      <c r="J16" s="14"/>
      <c r="K16" s="14"/>
      <c r="L16" s="14"/>
      <c r="M16" s="14"/>
      <c r="N16" s="14"/>
      <c r="O16" s="14"/>
      <c r="P16" s="14"/>
      <c r="Q16" s="14"/>
      <c r="R16" s="14"/>
      <c r="S16" s="14"/>
      <c r="T16" s="14"/>
      <c r="U16" s="14"/>
      <c r="V16" s="14"/>
      <c r="W16" s="14"/>
      <c r="X16" s="14"/>
      <c r="Y16" s="14"/>
      <c r="Z16" s="14"/>
      <c r="AA16" s="14"/>
      <c r="AB16" s="14"/>
      <c r="AC16" s="14"/>
    </row>
    <row r="17" spans="1:29" s="10" customFormat="1" ht="14.25" customHeight="1">
      <c r="A17" s="214" t="s">
        <v>330</v>
      </c>
      <c r="B17" s="215">
        <v>528.8</v>
      </c>
      <c r="C17" s="215">
        <v>510</v>
      </c>
      <c r="D17" s="215">
        <v>495</v>
      </c>
      <c r="E17" s="215">
        <v>195</v>
      </c>
      <c r="F17" s="215">
        <v>392.5</v>
      </c>
      <c r="G17" s="7"/>
      <c r="H17" s="14"/>
      <c r="I17" s="14"/>
      <c r="J17" s="14"/>
      <c r="K17" s="14"/>
      <c r="L17" s="14"/>
      <c r="M17" s="14"/>
      <c r="N17" s="14"/>
      <c r="O17" s="14"/>
      <c r="P17" s="14"/>
      <c r="Q17" s="14"/>
      <c r="R17" s="14"/>
      <c r="S17" s="14"/>
      <c r="T17" s="14"/>
      <c r="U17" s="14"/>
      <c r="V17" s="14"/>
      <c r="W17" s="14"/>
      <c r="X17" s="14"/>
      <c r="Y17" s="14"/>
      <c r="Z17" s="14"/>
      <c r="AA17" s="14"/>
      <c r="AB17" s="14"/>
      <c r="AC17" s="14"/>
    </row>
    <row r="18" spans="1:29" s="10" customFormat="1" ht="14.25" customHeight="1">
      <c r="A18" s="218" t="s">
        <v>327</v>
      </c>
      <c r="B18" s="219">
        <v>514.6</v>
      </c>
      <c r="C18" s="219">
        <v>510</v>
      </c>
      <c r="D18" s="219">
        <v>495</v>
      </c>
      <c r="E18" s="219">
        <v>190</v>
      </c>
      <c r="F18" s="219">
        <v>414.9</v>
      </c>
      <c r="G18" s="7"/>
      <c r="H18" s="14"/>
      <c r="I18" s="14"/>
      <c r="J18" s="14"/>
      <c r="K18" s="14"/>
      <c r="L18" s="14"/>
      <c r="M18" s="14"/>
      <c r="N18" s="14"/>
      <c r="O18" s="14"/>
      <c r="P18" s="14"/>
      <c r="Q18" s="14"/>
      <c r="R18" s="14"/>
      <c r="S18" s="14"/>
      <c r="T18" s="14"/>
      <c r="U18" s="14"/>
      <c r="V18" s="14"/>
      <c r="W18" s="14"/>
      <c r="X18" s="14"/>
      <c r="Y18" s="14"/>
      <c r="Z18" s="14"/>
      <c r="AA18" s="14"/>
      <c r="AB18" s="14"/>
      <c r="AC18" s="14"/>
    </row>
    <row r="19" spans="1:29" s="10" customFormat="1" ht="28.5" customHeight="1">
      <c r="A19" s="220" t="s">
        <v>333</v>
      </c>
      <c r="B19" s="221">
        <f>((B18/B6)-1)*100</f>
        <v>-15.208436315702745</v>
      </c>
      <c r="C19" s="221">
        <f>((C18/C6)-1)*100</f>
        <v>39.726027397260275</v>
      </c>
      <c r="D19" s="221">
        <f>((D18/D6)-1)*100</f>
        <v>42.692418564427804</v>
      </c>
      <c r="E19" s="221">
        <f>((E18/E6)-1)*100</f>
        <v>35.71428571428572</v>
      </c>
      <c r="F19" s="221">
        <f>((F18/F6)-1)*100</f>
        <v>10.669511869831961</v>
      </c>
      <c r="G19" s="7"/>
      <c r="H19" s="14"/>
      <c r="I19" s="14"/>
      <c r="J19" s="14"/>
      <c r="K19" s="14"/>
      <c r="L19" s="14"/>
      <c r="M19" s="14"/>
      <c r="N19" s="14"/>
      <c r="O19" s="14"/>
      <c r="P19" s="14"/>
      <c r="Q19" s="14"/>
      <c r="R19" s="14"/>
      <c r="S19" s="14"/>
      <c r="T19" s="14"/>
      <c r="U19" s="14"/>
      <c r="V19" s="14"/>
      <c r="W19" s="14"/>
      <c r="X19" s="14"/>
      <c r="Y19" s="14"/>
      <c r="Z19" s="14"/>
      <c r="AA19" s="14"/>
      <c r="AB19" s="14"/>
      <c r="AC19" s="14"/>
    </row>
    <row r="20" spans="1:29" s="10" customFormat="1" ht="27" customHeight="1">
      <c r="A20" s="307" t="s">
        <v>409</v>
      </c>
      <c r="B20" s="307"/>
      <c r="C20" s="307"/>
      <c r="D20" s="307"/>
      <c r="E20" s="307"/>
      <c r="F20" s="307"/>
      <c r="G20" s="23"/>
      <c r="H20" s="14"/>
      <c r="I20" s="14"/>
      <c r="J20" s="14"/>
      <c r="K20" s="14"/>
      <c r="L20" s="14"/>
      <c r="M20" s="14"/>
      <c r="N20" s="14"/>
      <c r="O20" s="14"/>
      <c r="P20" s="14"/>
      <c r="Q20" s="14"/>
      <c r="R20" s="14"/>
      <c r="S20" s="14"/>
      <c r="T20" s="14"/>
      <c r="U20" s="14"/>
      <c r="V20" s="14"/>
      <c r="W20" s="14"/>
      <c r="X20" s="14"/>
      <c r="Y20" s="14"/>
      <c r="Z20" s="14"/>
      <c r="AA20" s="14"/>
      <c r="AB20" s="14"/>
      <c r="AC20" s="14"/>
    </row>
    <row r="21" spans="1:6" ht="97.5" customHeight="1">
      <c r="A21" s="308" t="s">
        <v>410</v>
      </c>
      <c r="B21" s="308"/>
      <c r="C21" s="308"/>
      <c r="D21" s="308"/>
      <c r="E21" s="308"/>
      <c r="F21" s="308"/>
    </row>
    <row r="22" spans="1:6" ht="16.5" customHeight="1">
      <c r="A22" s="222"/>
      <c r="B22" s="222"/>
      <c r="C22" s="222"/>
      <c r="D22" s="222"/>
      <c r="E22" s="222"/>
      <c r="F22" s="222"/>
    </row>
    <row r="23" spans="1:6" ht="87.75" customHeight="1">
      <c r="A23" s="308" t="s">
        <v>411</v>
      </c>
      <c r="B23" s="308"/>
      <c r="C23" s="308"/>
      <c r="D23" s="308"/>
      <c r="E23" s="308"/>
      <c r="F23" s="308"/>
    </row>
    <row r="24" spans="1:6" ht="12" customHeight="1">
      <c r="A24" s="297" t="s">
        <v>392</v>
      </c>
      <c r="B24" s="297"/>
      <c r="C24" s="297"/>
      <c r="D24" s="297"/>
      <c r="E24" s="297"/>
      <c r="F24" s="297"/>
    </row>
    <row r="25" spans="1:6" ht="12.75">
      <c r="A25" s="297"/>
      <c r="B25" s="297"/>
      <c r="C25" s="297"/>
      <c r="D25" s="297"/>
      <c r="E25" s="297"/>
      <c r="F25" s="297"/>
    </row>
    <row r="26" spans="1:6" ht="14.25" customHeight="1">
      <c r="A26" s="297"/>
      <c r="B26" s="297"/>
      <c r="C26" s="297"/>
      <c r="D26" s="297"/>
      <c r="E26" s="297"/>
      <c r="F26" s="297"/>
    </row>
  </sheetData>
  <sheetProtection/>
  <mergeCells count="7">
    <mergeCell ref="A24:F26"/>
    <mergeCell ref="A1:F1"/>
    <mergeCell ref="A2:F2"/>
    <mergeCell ref="A3:F3"/>
    <mergeCell ref="A20:F20"/>
    <mergeCell ref="A21:F21"/>
    <mergeCell ref="A23:F2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r:id="rId1"/>
  <headerFooter>
    <oddHeader>&amp;LODEPA</oddHeader>
    <oddFooter>&amp;C7</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8:M41"/>
  <sheetViews>
    <sheetView view="pageBreakPreview" zoomScaleSheetLayoutView="100" zoomScalePageLayoutView="0" workbookViewId="0" topLeftCell="A1">
      <selection activeCell="M40" sqref="M40"/>
    </sheetView>
  </sheetViews>
  <sheetFormatPr defaultColWidth="11.421875" defaultRowHeight="12.75" customHeight="1"/>
  <cols>
    <col min="1" max="13" width="11.421875" style="17" customWidth="1"/>
    <col min="14" max="16384" width="11.421875" style="1" customWidth="1"/>
  </cols>
  <sheetData>
    <row r="8" ht="12.75" customHeight="1">
      <c r="L8" s="74"/>
    </row>
    <row r="30" ht="11.25"/>
    <row r="31" spans="1:9" ht="11.25">
      <c r="A31" s="73"/>
      <c r="B31" s="73"/>
      <c r="C31" s="73"/>
      <c r="D31" s="73"/>
      <c r="E31" s="73"/>
      <c r="F31" s="73"/>
      <c r="G31" s="73"/>
      <c r="H31" s="73"/>
      <c r="I31" s="73"/>
    </row>
    <row r="32" spans="1:9" ht="11.25">
      <c r="A32" s="73"/>
      <c r="B32" s="73"/>
      <c r="C32" s="73"/>
      <c r="D32" s="73"/>
      <c r="E32" s="73"/>
      <c r="F32" s="73"/>
      <c r="G32" s="73"/>
      <c r="H32" s="73"/>
      <c r="I32" s="73"/>
    </row>
    <row r="33" spans="1:13" s="76" customFormat="1" ht="12.75" customHeight="1">
      <c r="A33" s="309" t="s">
        <v>412</v>
      </c>
      <c r="B33" s="309"/>
      <c r="C33" s="309"/>
      <c r="D33" s="309"/>
      <c r="E33" s="309"/>
      <c r="F33" s="309"/>
      <c r="G33" s="309"/>
      <c r="H33" s="309"/>
      <c r="I33" s="309"/>
      <c r="J33" s="309"/>
      <c r="K33" s="29"/>
      <c r="L33" s="29"/>
      <c r="M33" s="29"/>
    </row>
    <row r="34" spans="1:13" s="76" customFormat="1" ht="12.75" customHeight="1">
      <c r="A34" s="309"/>
      <c r="B34" s="309"/>
      <c r="C34" s="309"/>
      <c r="D34" s="309"/>
      <c r="E34" s="309"/>
      <c r="F34" s="309"/>
      <c r="G34" s="309"/>
      <c r="H34" s="309"/>
      <c r="I34" s="309"/>
      <c r="J34" s="309"/>
      <c r="K34" s="29"/>
      <c r="L34" s="29"/>
      <c r="M34" s="29"/>
    </row>
    <row r="35" spans="1:13" s="76" customFormat="1" ht="18" customHeight="1">
      <c r="A35" s="309"/>
      <c r="B35" s="309"/>
      <c r="C35" s="309"/>
      <c r="D35" s="309"/>
      <c r="E35" s="309"/>
      <c r="F35" s="309"/>
      <c r="G35" s="309"/>
      <c r="H35" s="309"/>
      <c r="I35" s="309"/>
      <c r="J35" s="309"/>
      <c r="K35" s="29"/>
      <c r="L35" s="29"/>
      <c r="M35" s="29"/>
    </row>
    <row r="36" spans="1:13" s="76" customFormat="1" ht="18.75" customHeight="1">
      <c r="A36" s="310" t="s">
        <v>390</v>
      </c>
      <c r="B36" s="310"/>
      <c r="C36" s="310"/>
      <c r="D36" s="310"/>
      <c r="E36" s="310"/>
      <c r="F36" s="310"/>
      <c r="G36" s="310"/>
      <c r="H36" s="310"/>
      <c r="I36" s="310"/>
      <c r="J36" s="310"/>
      <c r="K36" s="29"/>
      <c r="L36" s="29"/>
      <c r="M36" s="29"/>
    </row>
    <row r="37" spans="1:13" s="76" customFormat="1" ht="12.75" customHeight="1">
      <c r="A37" s="311" t="s">
        <v>432</v>
      </c>
      <c r="B37" s="311"/>
      <c r="C37" s="311"/>
      <c r="D37" s="311"/>
      <c r="E37" s="311"/>
      <c r="F37" s="311"/>
      <c r="G37" s="311"/>
      <c r="H37" s="311"/>
      <c r="I37" s="311"/>
      <c r="J37" s="311"/>
      <c r="K37" s="29"/>
      <c r="L37" s="29"/>
      <c r="M37" s="29"/>
    </row>
    <row r="38" spans="1:13" s="76" customFormat="1" ht="12.75" customHeight="1">
      <c r="A38" s="311"/>
      <c r="B38" s="311"/>
      <c r="C38" s="311"/>
      <c r="D38" s="311"/>
      <c r="E38" s="311"/>
      <c r="F38" s="311"/>
      <c r="G38" s="311"/>
      <c r="H38" s="311"/>
      <c r="I38" s="311"/>
      <c r="J38" s="311"/>
      <c r="K38" s="29"/>
      <c r="L38" s="29"/>
      <c r="M38" s="29"/>
    </row>
    <row r="39" spans="1:13" s="76" customFormat="1" ht="12.75" customHeight="1">
      <c r="A39" s="311"/>
      <c r="B39" s="311"/>
      <c r="C39" s="311"/>
      <c r="D39" s="311"/>
      <c r="E39" s="311"/>
      <c r="F39" s="311"/>
      <c r="G39" s="311"/>
      <c r="H39" s="311"/>
      <c r="I39" s="311"/>
      <c r="J39" s="311"/>
      <c r="K39" s="29"/>
      <c r="L39" s="29"/>
      <c r="M39" s="29"/>
    </row>
    <row r="40" spans="1:13" s="76" customFormat="1" ht="116.25" customHeight="1">
      <c r="A40" s="311"/>
      <c r="B40" s="311"/>
      <c r="C40" s="311"/>
      <c r="D40" s="311"/>
      <c r="E40" s="311"/>
      <c r="F40" s="311"/>
      <c r="G40" s="311"/>
      <c r="H40" s="311"/>
      <c r="I40" s="311"/>
      <c r="J40" s="311"/>
      <c r="K40" s="29"/>
      <c r="L40" s="29"/>
      <c r="M40" s="29"/>
    </row>
    <row r="41" spans="1:10" ht="12.75" customHeight="1">
      <c r="A41" s="225"/>
      <c r="B41" s="225"/>
      <c r="C41" s="225"/>
      <c r="D41" s="225"/>
      <c r="E41" s="225"/>
      <c r="F41" s="225"/>
      <c r="G41" s="225"/>
      <c r="H41" s="225"/>
      <c r="I41" s="225"/>
      <c r="J41" s="225"/>
    </row>
  </sheetData>
  <sheetProtection/>
  <mergeCells count="3">
    <mergeCell ref="A33:J35"/>
    <mergeCell ref="A36:J36"/>
    <mergeCell ref="A37:J4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6:K47"/>
  <sheetViews>
    <sheetView view="pageBreakPreview" zoomScaleSheetLayoutView="100" workbookViewId="0" topLeftCell="A1">
      <selection activeCell="N20" sqref="N20"/>
    </sheetView>
  </sheetViews>
  <sheetFormatPr defaultColWidth="11.421875" defaultRowHeight="12.75"/>
  <sheetData>
    <row r="6" ht="12.75">
      <c r="K6" s="74"/>
    </row>
    <row r="41" spans="1:10" ht="12.75">
      <c r="A41" s="72"/>
      <c r="B41" s="72"/>
      <c r="C41" s="72"/>
      <c r="D41" s="72"/>
      <c r="E41" s="72"/>
      <c r="F41" s="72"/>
      <c r="G41" s="72"/>
      <c r="H41" s="72"/>
      <c r="I41" s="72"/>
      <c r="J41" s="72"/>
    </row>
    <row r="42" spans="1:10" ht="12.75">
      <c r="A42" s="309" t="s">
        <v>433</v>
      </c>
      <c r="B42" s="309"/>
      <c r="C42" s="309"/>
      <c r="D42" s="309"/>
      <c r="E42" s="309"/>
      <c r="F42" s="309"/>
      <c r="G42" s="309"/>
      <c r="H42" s="309"/>
      <c r="I42" s="309"/>
      <c r="J42" s="309"/>
    </row>
    <row r="43" spans="1:10" ht="44.25" customHeight="1">
      <c r="A43" s="309"/>
      <c r="B43" s="309"/>
      <c r="C43" s="309"/>
      <c r="D43" s="309"/>
      <c r="E43" s="309"/>
      <c r="F43" s="309"/>
      <c r="G43" s="309"/>
      <c r="H43" s="309"/>
      <c r="I43" s="309"/>
      <c r="J43" s="309"/>
    </row>
    <row r="44" spans="1:10" ht="20.25" customHeight="1">
      <c r="A44" s="309" t="s">
        <v>434</v>
      </c>
      <c r="B44" s="309"/>
      <c r="C44" s="309"/>
      <c r="D44" s="309"/>
      <c r="E44" s="309"/>
      <c r="F44" s="309"/>
      <c r="G44" s="309"/>
      <c r="H44" s="309"/>
      <c r="I44" s="309"/>
      <c r="J44" s="309"/>
    </row>
    <row r="45" spans="1:10" ht="12.75">
      <c r="A45" s="309"/>
      <c r="B45" s="309"/>
      <c r="C45" s="309"/>
      <c r="D45" s="309"/>
      <c r="E45" s="309"/>
      <c r="F45" s="309"/>
      <c r="G45" s="309"/>
      <c r="H45" s="309"/>
      <c r="I45" s="309"/>
      <c r="J45" s="309"/>
    </row>
    <row r="46" spans="1:10" ht="12.75">
      <c r="A46" s="309" t="s">
        <v>391</v>
      </c>
      <c r="B46" s="309"/>
      <c r="C46" s="309"/>
      <c r="D46" s="309"/>
      <c r="E46" s="309"/>
      <c r="F46" s="309"/>
      <c r="G46" s="309"/>
      <c r="H46" s="309"/>
      <c r="I46" s="309"/>
      <c r="J46" s="309"/>
    </row>
    <row r="47" spans="1:10" ht="18.75" customHeight="1">
      <c r="A47" s="309"/>
      <c r="B47" s="309"/>
      <c r="C47" s="309"/>
      <c r="D47" s="309"/>
      <c r="E47" s="309"/>
      <c r="F47" s="309"/>
      <c r="G47" s="309"/>
      <c r="H47" s="309"/>
      <c r="I47" s="309"/>
      <c r="J47" s="309"/>
    </row>
  </sheetData>
  <sheetProtection/>
  <mergeCells count="3">
    <mergeCell ref="A42:J43"/>
    <mergeCell ref="A44:J45"/>
    <mergeCell ref="A46:J47"/>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 González</cp:lastModifiedBy>
  <cp:lastPrinted>2012-04-09T13:15:25Z</cp:lastPrinted>
  <dcterms:created xsi:type="dcterms:W3CDTF">1999-11-18T22:07:59Z</dcterms:created>
  <dcterms:modified xsi:type="dcterms:W3CDTF">2018-07-25T20:01:36Z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