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1041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  <sheet name="C8" sheetId="15" r:id="rId15"/>
    <sheet name="C9" sheetId="16" r:id="rId16"/>
  </sheets>
  <definedNames>
    <definedName name="_xlnm.Print_Area" localSheetId="3">'C1'!$A$1:$J$40</definedName>
    <definedName name="_xlnm.Print_Area" localSheetId="4">'C2'!$A$1:$J$39</definedName>
    <definedName name="_xlnm.Print_Area" localSheetId="5">'C3'!$A$1:$G$22</definedName>
    <definedName name="_xlnm.Print_Area" localSheetId="6">'C4'!$A$1:$F$20</definedName>
    <definedName name="_xlnm.Print_Area" localSheetId="11">'C5'!$A$1:$E$29</definedName>
    <definedName name="_xlnm.Print_Area" localSheetId="12">'C6'!$A$1:$D$60</definedName>
    <definedName name="_xlnm.Print_Area" localSheetId="13">'C7'!$A$1:$E$66</definedName>
    <definedName name="_xlnm.Print_Area" localSheetId="15">'C9'!$A$1:$D$19</definedName>
    <definedName name="_xlnm.Print_Area" localSheetId="7">'G1'!$A$1:$J$32</definedName>
    <definedName name="_xlnm.Print_Area" localSheetId="8">'G2'!$A$1:$J$41</definedName>
    <definedName name="_xlnm.Print_Area" localSheetId="9">'G3'!$A$1:$I$31</definedName>
    <definedName name="_xlnm.Print_Area" localSheetId="10">'G4'!$A$1:$J$31</definedName>
    <definedName name="_xlnm.Print_Area" localSheetId="1">'Indice'!$A$1:$C$23</definedName>
    <definedName name="_xlnm.Print_Area" localSheetId="2">'Introducción'!$A$1:$I$9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<sst xmlns="http://schemas.openxmlformats.org/spreadsheetml/2006/main" count="607" uniqueCount="449">
  <si>
    <t>Director y Representante Legal</t>
  </si>
  <si>
    <t>Página</t>
  </si>
  <si>
    <t>Gustavo Rojas Le-Bert</t>
  </si>
  <si>
    <t>Se puede reproducir total o parcialmente citando la fuente</t>
  </si>
  <si>
    <t>Boletín de insumos</t>
  </si>
  <si>
    <t>Jacqueline Angelina Espinoza Oyarzún</t>
  </si>
  <si>
    <t>Importaciones de  insumos y maquinaria</t>
  </si>
  <si>
    <t>Volumen (toneladas)</t>
  </si>
  <si>
    <t>Valor (miles de US$ CIF)</t>
  </si>
  <si>
    <t>PRODUCTOS</t>
  </si>
  <si>
    <t>Insumos</t>
  </si>
  <si>
    <t>Fertilizantes</t>
  </si>
  <si>
    <t>Urea</t>
  </si>
  <si>
    <t>Superfosfatos</t>
  </si>
  <si>
    <t>Otros fertilizantes</t>
  </si>
  <si>
    <t>Agroquímicos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</si>
  <si>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</si>
  <si>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</si>
  <si>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</si>
  <si>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</si>
  <si>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</si>
  <si>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</si>
  <si>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</si>
  <si>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</si>
  <si>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</si>
  <si>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Maquinaria 1/</t>
  </si>
  <si>
    <t>Tractores</t>
  </si>
  <si>
    <t>Cosechadoras-trilladoras</t>
  </si>
  <si>
    <t>Sembradoras, plantadoras y transplantadoras</t>
  </si>
  <si>
    <t>Otras maquinarias y herramientas</t>
  </si>
  <si>
    <t>US$/tonelada</t>
  </si>
  <si>
    <t>Envase</t>
  </si>
  <si>
    <t>Azufre mojable</t>
  </si>
  <si>
    <t>Cadilac 80 (mancozeb)</t>
  </si>
  <si>
    <t>Polyben</t>
  </si>
  <si>
    <t>Glifosato</t>
  </si>
  <si>
    <t>Dimetoato (point)</t>
  </si>
  <si>
    <t>Furadan 4 F</t>
  </si>
  <si>
    <t>Furadan 10 G</t>
  </si>
  <si>
    <t>1 l.</t>
  </si>
  <si>
    <t>20 l.</t>
  </si>
  <si>
    <t>3,8 l.</t>
  </si>
  <si>
    <t xml:space="preserve"> Precios de agroquímicos</t>
  </si>
  <si>
    <t>Fuente: elaborado por Odepa con información de distribuidores</t>
  </si>
  <si>
    <t>Importación de insumos y maquinaria</t>
  </si>
  <si>
    <t>Exportación de insumos y maquinaria</t>
  </si>
  <si>
    <t>Mes/Año</t>
  </si>
  <si>
    <t>12/2010 </t>
  </si>
  <si>
    <t>01/2011 </t>
  </si>
  <si>
    <t>02/2011 </t>
  </si>
  <si>
    <t>03/2011 </t>
  </si>
  <si>
    <t>Salitre potásico</t>
  </si>
  <si>
    <t>Salitre sódico</t>
  </si>
  <si>
    <t>Sulfato de potasio</t>
  </si>
  <si>
    <t>Superfosfato triple</t>
  </si>
  <si>
    <t>Año</t>
  </si>
  <si>
    <t>Dual Gold</t>
  </si>
  <si>
    <t>Fertilizantes foliares y otros</t>
  </si>
  <si>
    <t>Agrofol Amino</t>
  </si>
  <si>
    <t>Agrofol Algas</t>
  </si>
  <si>
    <t>Agropotasio</t>
  </si>
  <si>
    <t>Nitrocalcio</t>
  </si>
  <si>
    <t>Agrovit Fierro</t>
  </si>
  <si>
    <t>Unidad</t>
  </si>
  <si>
    <t>Precio ($)</t>
  </si>
  <si>
    <t>Litro</t>
  </si>
  <si>
    <t>Producto</t>
  </si>
  <si>
    <t>Nitro Calcio Boro</t>
  </si>
  <si>
    <t>Semillas forrajeras</t>
  </si>
  <si>
    <t>Maíz PX-75</t>
  </si>
  <si>
    <t>Maíz PX-9692</t>
  </si>
  <si>
    <t>Maíz T-112</t>
  </si>
  <si>
    <t>Maíz T-112t</t>
  </si>
  <si>
    <t>Maíz T-420</t>
  </si>
  <si>
    <t>Maíz N-3030</t>
  </si>
  <si>
    <t>Semillas chacras y hortalizas</t>
  </si>
  <si>
    <t>Ají cacho de cabra</t>
  </si>
  <si>
    <t>Habas moradas</t>
  </si>
  <si>
    <t>25 Kg.</t>
  </si>
  <si>
    <t>Semillas hortalizas</t>
  </si>
  <si>
    <t>Sorgo sucrosorgo</t>
  </si>
  <si>
    <t>Leguminosas</t>
  </si>
  <si>
    <t>1 Kg.</t>
  </si>
  <si>
    <t>1 Kg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</si>
  <si>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</si>
  <si>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</si>
  <si>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</si>
  <si>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</si>
  <si>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</si>
  <si>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</si>
  <si>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</si>
  <si>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</si>
  <si>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</si>
  <si>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</si>
  <si>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</si>
  <si>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</si>
  <si>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</si>
  <si>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</si>
  <si>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</si>
  <si>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</si>
  <si>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</si>
  <si>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</si>
  <si>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</si>
  <si>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</si>
  <si>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</si>
  <si>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</si>
  <si>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</si>
  <si>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</si>
  <si>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</si>
  <si>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</si>
  <si>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</si>
  <si>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</si>
  <si>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</si>
  <si>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Sustituto lácteo KalbMilch</t>
  </si>
  <si>
    <t>Ternero crecimiento</t>
  </si>
  <si>
    <t>Sal mineral lechería AP</t>
  </si>
  <si>
    <t>Grano de avena envasado</t>
  </si>
  <si>
    <t>Conchuela gruesa N°2</t>
  </si>
  <si>
    <t>Conchuela fina (molida)</t>
  </si>
  <si>
    <t>Maíz entero granel</t>
  </si>
  <si>
    <t>Afrecho de soya (46% prot, molido)</t>
  </si>
  <si>
    <t>Envases</t>
  </si>
  <si>
    <t>Estuches 12 huevos</t>
  </si>
  <si>
    <t>Bandeja 30 huevos</t>
  </si>
  <si>
    <t>Precios de fertilizantes en mercado interno</t>
  </si>
  <si>
    <t>Serie de precios internacionales de fertilizantes</t>
  </si>
  <si>
    <t>Precios de agroquímicos</t>
  </si>
  <si>
    <t>Tabla contenidos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</si>
  <si>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</si>
  <si>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</si>
  <si>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</si>
  <si>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</si>
  <si>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</si>
  <si>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</si>
  <si>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</si>
  <si>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</si>
  <si>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</si>
  <si>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</si>
  <si>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</si>
  <si>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</si>
  <si>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</si>
  <si>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</si>
  <si>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</si>
  <si>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       Boletín de insumos</t>
  </si>
  <si>
    <t xml:space="preserve">Precios internacionales de fertilizantes </t>
  </si>
  <si>
    <t>DAP fob Tampa</t>
  </si>
  <si>
    <t>Precios de alimentos para animales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</si>
  <si>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</si>
  <si>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</si>
  <si>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</si>
  <si>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</si>
  <si>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</si>
  <si>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</si>
  <si>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</si>
  <si>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</si>
  <si>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</si>
  <si>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</si>
  <si>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</si>
  <si>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Precio de semillas</t>
  </si>
  <si>
    <t>kg</t>
  </si>
  <si>
    <t>100 g</t>
  </si>
  <si>
    <t>1 kg</t>
  </si>
  <si>
    <t>250 g</t>
  </si>
  <si>
    <t>500 g</t>
  </si>
  <si>
    <t>25 kg</t>
  </si>
  <si>
    <t>20 kg</t>
  </si>
  <si>
    <t>50 kg</t>
  </si>
  <si>
    <t>22,7 kg</t>
  </si>
  <si>
    <t>15 kg</t>
  </si>
  <si>
    <t>5 kg</t>
  </si>
  <si>
    <t>50 g</t>
  </si>
  <si>
    <t>Avena Nehuén</t>
  </si>
  <si>
    <t>Habas Luz de Abril</t>
  </si>
  <si>
    <t>Lechuga española Divina-otoño</t>
  </si>
  <si>
    <t>Lechuga escarola Fallgreen-otoño</t>
  </si>
  <si>
    <t>Lechuga escarola Emperor</t>
  </si>
  <si>
    <t>Lechuga milanesa Sierra -otoño</t>
  </si>
  <si>
    <t>Puerro largo grueso Carentan</t>
  </si>
  <si>
    <t>Pepinillo National Pickling</t>
  </si>
  <si>
    <t>Pimiento California Wonder</t>
  </si>
  <si>
    <t>Zanahoria R.C. Chantenay (Vilmorin)</t>
  </si>
  <si>
    <t>Zanahoria Nantesa mejorada (Vilmorin)</t>
  </si>
  <si>
    <t>Precio de otros insumos</t>
  </si>
  <si>
    <t>Paquete 140 unid.</t>
  </si>
  <si>
    <t>Paquete 150 unid.</t>
  </si>
  <si>
    <t>Betarraga Detroit Darco (Vilmorin)</t>
  </si>
  <si>
    <t>Betarraga Detroit (Vilmorin)</t>
  </si>
  <si>
    <t xml:space="preserve">Zapallito italiano negro </t>
  </si>
  <si>
    <t>Broiler final pellets</t>
  </si>
  <si>
    <t>Sorgo Sordan 79</t>
  </si>
  <si>
    <t>Alfalfa Aquarius (Australia)</t>
  </si>
  <si>
    <t>Acelga verde Penca blanca (Vilmorin)</t>
  </si>
  <si>
    <t>Perejil liso nacional</t>
  </si>
  <si>
    <t>Habas blancas Super Aguadulce</t>
  </si>
  <si>
    <t>Berenjena larga Violet importada</t>
  </si>
  <si>
    <t>Ají cristal nacional</t>
  </si>
  <si>
    <t>Pepino Marketmore 76 importada</t>
  </si>
  <si>
    <t>Zapallo camote nacional</t>
  </si>
  <si>
    <t>Zapallo hoyo nacional</t>
  </si>
  <si>
    <t>Arveja Television importada</t>
  </si>
  <si>
    <t>Gráficos</t>
  </si>
  <si>
    <t>Cuadros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</si>
  <si>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</si>
  <si>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</si>
  <si>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</si>
  <si>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</si>
  <si>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</si>
  <si>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</si>
  <si>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</si>
  <si>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</si>
  <si>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NOTA 3: los gráficos fueron construidos con las glosas arancelarias del Servicio Nacional de Aduanas depuradas.</t>
  </si>
  <si>
    <t>04/2011 </t>
  </si>
  <si>
    <t>Azufre mojable superazufre</t>
  </si>
  <si>
    <t>Captan 80 WP</t>
  </si>
  <si>
    <t>Cerdo lactancia molido</t>
  </si>
  <si>
    <t>Cuadro 9</t>
  </si>
  <si>
    <t>Precio de semillas INIA</t>
  </si>
  <si>
    <t>Especie</t>
  </si>
  <si>
    <t>Variedad</t>
  </si>
  <si>
    <t>Valor saco 50 kg</t>
  </si>
  <si>
    <t>Valor unitario (kg)</t>
  </si>
  <si>
    <t>Trigo candeal</t>
  </si>
  <si>
    <t>Llareta INIA</t>
  </si>
  <si>
    <t>Trigo pan</t>
  </si>
  <si>
    <t>Pantera INIA CL</t>
  </si>
  <si>
    <t>Pandora INIA</t>
  </si>
  <si>
    <t>Maqui INIA</t>
  </si>
  <si>
    <t>Libungo INIA</t>
  </si>
  <si>
    <t>Domo INIA</t>
  </si>
  <si>
    <t>Ciko INIA</t>
  </si>
  <si>
    <t>Dollinco INIA</t>
  </si>
  <si>
    <t>Rupanco INIA</t>
  </si>
  <si>
    <t>Kumpa INIA</t>
  </si>
  <si>
    <t>Bicentenario INIA CL</t>
  </si>
  <si>
    <t>Avena</t>
  </si>
  <si>
    <t>Supernova INIA</t>
  </si>
  <si>
    <t>Urano INIA</t>
  </si>
  <si>
    <t>Triticale</t>
  </si>
  <si>
    <t>Aguacero INIA</t>
  </si>
  <si>
    <t>Cebada</t>
  </si>
  <si>
    <t>Acuario INIA</t>
  </si>
  <si>
    <t>Fosfato diamónico</t>
  </si>
  <si>
    <t>Fuente: elaborado por Odepa con información INIA</t>
  </si>
  <si>
    <t>4.400/kg</t>
  </si>
  <si>
    <t>300/kg</t>
  </si>
  <si>
    <t>2.400/kg</t>
  </si>
  <si>
    <t>3.750/kg</t>
  </si>
  <si>
    <t>2.700/kg</t>
  </si>
  <si>
    <t>3.400/kg</t>
  </si>
  <si>
    <t>2.000/kg</t>
  </si>
  <si>
    <t>9.400/100 g</t>
  </si>
  <si>
    <t>3.020/100 g</t>
  </si>
  <si>
    <t>26.000/100 g</t>
  </si>
  <si>
    <t>24.000/100 g</t>
  </si>
  <si>
    <t>29.800/100 g</t>
  </si>
  <si>
    <t>1.640/100 g</t>
  </si>
  <si>
    <t>5.460/100 g</t>
  </si>
  <si>
    <t>4.040/100 g</t>
  </si>
  <si>
    <t>3.920/100 g</t>
  </si>
  <si>
    <t>2.420/100 g</t>
  </si>
  <si>
    <t>140.000/100 g</t>
  </si>
  <si>
    <t>3.744/100 g</t>
  </si>
  <si>
    <t>3.600/kg</t>
  </si>
  <si>
    <t>Precio envase ($)</t>
  </si>
  <si>
    <t>Precio unitario (US$/kg)</t>
  </si>
  <si>
    <t>Pesos nominales sin IVA y US$/kg</t>
  </si>
  <si>
    <t>Pesos nominales sin IVA y US$/unidad</t>
  </si>
  <si>
    <t>Precio unitario (US$/unidad)</t>
  </si>
  <si>
    <t>Precio ($/envase)</t>
  </si>
  <si>
    <t>Publicación de la Oficina de Estudios y Políticas Agrarias (Odepa)</t>
  </si>
  <si>
    <t>Precios de alimentación animal</t>
  </si>
  <si>
    <t>Precios de semillas</t>
  </si>
  <si>
    <t>Precios de semillas INIA</t>
  </si>
  <si>
    <t>Precios de otros insumos</t>
  </si>
  <si>
    <t>Evolución del precio promedio mensual del Fosfato diamónico: mercado interno, precios internacionales y valor CIF de importación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</si>
  <si>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</si>
  <si>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</si>
  <si>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 la Urea: mercado interno, precios  internacionales y valor CIF de importación</t>
  </si>
  <si>
    <t>Introducción</t>
  </si>
  <si>
    <t>Precios de fertilizantes en el mercado interno</t>
  </si>
  <si>
    <t xml:space="preserve">Fuente: elaborado por Odepa con información de Reuters, Green Markets, Icis pricing y Fertecon. </t>
  </si>
  <si>
    <t xml:space="preserve">kg/envase </t>
  </si>
  <si>
    <t>Precio unitario ($/kg)</t>
  </si>
  <si>
    <t>Precio ($/unidad)</t>
  </si>
  <si>
    <t>Alfalfa Ester (zona VII-X) EE.UU.</t>
  </si>
  <si>
    <t>Ballica Nui certificada importada</t>
  </si>
  <si>
    <t>Festuca Fawn Tall importada EE.UU.</t>
  </si>
  <si>
    <t>Pasto ovillo Rushmore certificado</t>
  </si>
  <si>
    <t>Trébol blanco Huia peletizado certificado</t>
  </si>
  <si>
    <t>Trébol rosado Quiñequeli nacional</t>
  </si>
  <si>
    <t>Maíz T- 568</t>
  </si>
  <si>
    <t>Maíz T- 550</t>
  </si>
  <si>
    <t>Achicoria Crespa de Ruffec EE.UU.</t>
  </si>
  <si>
    <t>Lechuga Great Lakes 659 importada</t>
  </si>
  <si>
    <t>Rabanito Sparkler nacional</t>
  </si>
  <si>
    <t>Rabanito Cherry Bell EE.UU.</t>
  </si>
  <si>
    <t>Repollo Morado Copenhague importado</t>
  </si>
  <si>
    <t>Repollito Bruselas EE.UU.</t>
  </si>
  <si>
    <t>Tomate híbrido Jackpot</t>
  </si>
  <si>
    <t>Nehuén INIA</t>
  </si>
  <si>
    <t>Llaofén INIA</t>
  </si>
  <si>
    <t>Faraón INIA</t>
  </si>
  <si>
    <t>Corcolén INIA</t>
  </si>
  <si>
    <t>Tukán INIA</t>
  </si>
  <si>
    <t>semilla categoría C2</t>
  </si>
  <si>
    <t xml:space="preserve">NOTA: el valor de noviembre de 2010 es atípico y está sujeto a revisión. Se trata de una importación de bajo volumen y alto valor. </t>
  </si>
  <si>
    <t>Nitrato de Amonio</t>
  </si>
  <si>
    <t>Fosfato Diamónico</t>
  </si>
  <si>
    <t>Fosfato Monoamónico</t>
  </si>
  <si>
    <t>Otros Insumos</t>
  </si>
  <si>
    <t>05/2011 </t>
  </si>
  <si>
    <t>Tango 24 EC</t>
  </si>
  <si>
    <t>1.850/kg</t>
  </si>
  <si>
    <t>1.800/kg</t>
  </si>
  <si>
    <t>3.500/100 g</t>
  </si>
  <si>
    <t>3.900/100 g</t>
  </si>
  <si>
    <t>4.200/100 g</t>
  </si>
  <si>
    <t>5.040/100 g</t>
  </si>
  <si>
    <t>7.920/100 g</t>
  </si>
  <si>
    <t>2.560/100 g</t>
  </si>
  <si>
    <t>3.960/100 g</t>
  </si>
  <si>
    <t>6.320/100 g</t>
  </si>
  <si>
    <t>3.780/100 g</t>
  </si>
  <si>
    <t>27.000/kg</t>
  </si>
  <si>
    <t>32.500/kg</t>
  </si>
  <si>
    <t>5.400/100 g</t>
  </si>
  <si>
    <t>1.550/kg</t>
  </si>
  <si>
    <t>Arveja Perfected Freezer nacional</t>
  </si>
  <si>
    <t>Arveja Trujillo</t>
  </si>
  <si>
    <t>2.600/kg</t>
  </si>
  <si>
    <t xml:space="preserve"> </t>
  </si>
  <si>
    <t>Exportaciones de  insumos y maquinaria</t>
  </si>
  <si>
    <t>795,62 </t>
  </si>
  <si>
    <t>776,40 </t>
  </si>
  <si>
    <t>929,63 </t>
  </si>
  <si>
    <t>1.080,94 </t>
  </si>
  <si>
    <t>669,86 </t>
  </si>
  <si>
    <t>619,28 </t>
  </si>
  <si>
    <t>818,62 </t>
  </si>
  <si>
    <t>725,26 </t>
  </si>
  <si>
    <t>847,19 </t>
  </si>
  <si>
    <t>1.122,70 </t>
  </si>
  <si>
    <t>695,53 </t>
  </si>
  <si>
    <t>637,18 </t>
  </si>
  <si>
    <t>811,86 </t>
  </si>
  <si>
    <t>706,77 </t>
  </si>
  <si>
    <t>840,20 </t>
  </si>
  <si>
    <t>1.124,89 </t>
  </si>
  <si>
    <t>689,79 </t>
  </si>
  <si>
    <t>628,79 </t>
  </si>
  <si>
    <t>826,21 </t>
  </si>
  <si>
    <t>757,45 </t>
  </si>
  <si>
    <t>829,59 </t>
  </si>
  <si>
    <t>1.144,77 </t>
  </si>
  <si>
    <t>740,56 </t>
  </si>
  <si>
    <t>605,32 </t>
  </si>
  <si>
    <t>832,55 </t>
  </si>
  <si>
    <t>763,26 </t>
  </si>
  <si>
    <t>835,95 </t>
  </si>
  <si>
    <t>1.092,51 </t>
  </si>
  <si>
    <t>763,85 </t>
  </si>
  <si>
    <t>706,39 </t>
  </si>
  <si>
    <t>06/2011 </t>
  </si>
  <si>
    <t>829,57 </t>
  </si>
  <si>
    <t>760,53 </t>
  </si>
  <si>
    <t>832,96 </t>
  </si>
  <si>
    <t>1.088,60 </t>
  </si>
  <si>
    <t>761,11 </t>
  </si>
  <si>
    <t>725,16 </t>
  </si>
  <si>
    <t>Bayleton 25% EC</t>
  </si>
  <si>
    <t>var % 11/10</t>
  </si>
  <si>
    <t>Fuente: elaborado por Odepa con información del Servicio Nacional de Aduanas. Nota:  1_/ Unidades</t>
  </si>
  <si>
    <t>07/2011 </t>
  </si>
  <si>
    <t>,</t>
  </si>
  <si>
    <t>US$/tonelada sin IVA</t>
  </si>
  <si>
    <t>841,17 </t>
  </si>
  <si>
    <t>771,16 </t>
  </si>
  <si>
    <t>844,60 </t>
  </si>
  <si>
    <t>1.103,81 </t>
  </si>
  <si>
    <t>771,75 </t>
  </si>
  <si>
    <t>Sector T</t>
  </si>
  <si>
    <t>Trébol subterráneo Trikala certificado</t>
  </si>
  <si>
    <t>Maíz dulce 5005</t>
  </si>
  <si>
    <t>Valor (miles de US$ FOB)</t>
  </si>
  <si>
    <t>08/2011 </t>
  </si>
  <si>
    <t>09/2011 </t>
  </si>
  <si>
    <t>4.594/kg</t>
  </si>
  <si>
    <t>10/2011 </t>
  </si>
  <si>
    <t>11/2011 </t>
  </si>
  <si>
    <t>Información a diciembre 2011</t>
  </si>
  <si>
    <t>Diciembre 2011</t>
  </si>
  <si>
    <t>enero-diciembre</t>
  </si>
  <si>
    <t>12/2011 </t>
  </si>
  <si>
    <t>% var. dic 2011/2010</t>
  </si>
  <si>
    <t>Nota: dólar observado promedio de diciembre:  US$ 1=  $ 517,17</t>
  </si>
  <si>
    <t>%var. dic 2011/2010</t>
  </si>
  <si>
    <t>Cymanc</t>
  </si>
  <si>
    <t>Arco 480</t>
  </si>
  <si>
    <t>Precio unitario ($/kg o l)</t>
  </si>
  <si>
    <t>Primagran gold 660 FW</t>
  </si>
  <si>
    <t>5 l.</t>
  </si>
  <si>
    <t>Lorsban 4E</t>
  </si>
  <si>
    <t>3.845/kg</t>
  </si>
  <si>
    <t>3.804/kg</t>
  </si>
  <si>
    <t>1.051/kg</t>
  </si>
  <si>
    <t>8,51/kg</t>
  </si>
  <si>
    <t>8,88/kg</t>
  </si>
  <si>
    <t>0,58/kg</t>
  </si>
  <si>
    <t>3,58/kg</t>
  </si>
  <si>
    <t>3,48/kg</t>
  </si>
  <si>
    <t>4,64/kg</t>
  </si>
  <si>
    <t>7,43/kg</t>
  </si>
  <si>
    <t>7,25/kg</t>
  </si>
  <si>
    <t>5,22/kg</t>
  </si>
  <si>
    <t>6,96/kg</t>
  </si>
  <si>
    <t>7,36/kg</t>
  </si>
  <si>
    <t>6,77/100 g</t>
  </si>
  <si>
    <t>7,54/100 g</t>
  </si>
  <si>
    <t>8,12/100 g</t>
  </si>
  <si>
    <t>18,18/100 g</t>
  </si>
  <si>
    <t>5,84/100 g</t>
  </si>
  <si>
    <t>6,57/kg</t>
  </si>
  <si>
    <t>3,87/kg</t>
  </si>
  <si>
    <t>50,27/100 g</t>
  </si>
  <si>
    <t>46,41/100 g</t>
  </si>
  <si>
    <t>9,75/100 g</t>
  </si>
  <si>
    <t>57,62/100 g</t>
  </si>
  <si>
    <t>3,17/100 g</t>
  </si>
  <si>
    <t>10,56/100 g</t>
  </si>
  <si>
    <t>2,03/kg</t>
  </si>
  <si>
    <t>7,81/100 g</t>
  </si>
  <si>
    <t>7,58/100 g</t>
  </si>
  <si>
    <t>15,31/100 g</t>
  </si>
  <si>
    <t>4,68/100 g</t>
  </si>
  <si>
    <t>4,95/100 g</t>
  </si>
  <si>
    <t>7,66/100 g</t>
  </si>
  <si>
    <t>12,22/100 g</t>
  </si>
  <si>
    <t>270,70/100 g</t>
  </si>
  <si>
    <t>7,31/100 g</t>
  </si>
  <si>
    <t>7,24/100 g</t>
  </si>
  <si>
    <t>52,21/kg</t>
  </si>
  <si>
    <t>62,84/kg</t>
  </si>
  <si>
    <t>10,44/100 g</t>
  </si>
  <si>
    <t>3,00/kg</t>
  </si>
  <si>
    <t>5,03/kg</t>
  </si>
  <si>
    <t xml:space="preserve">          Enero 2012</t>
  </si>
  <si>
    <t>Bolsa 80.000 semillas</t>
  </si>
  <si>
    <t>107,7/100 sem</t>
  </si>
  <si>
    <t>0,21/100 sem</t>
  </si>
</sst>
</file>

<file path=xl/styles.xml><?xml version="1.0" encoding="utf-8"?>
<styleSheet xmlns="http://schemas.openxmlformats.org/spreadsheetml/2006/main">
  <numFmts count="6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.0"/>
    <numFmt numFmtId="195" formatCode="0.0"/>
    <numFmt numFmtId="196" formatCode="#,##0.0000"/>
    <numFmt numFmtId="197" formatCode="0.0000"/>
    <numFmt numFmtId="198" formatCode="0.00000"/>
    <numFmt numFmtId="199" formatCode="#,##0.0_);\(#,##0.0\)"/>
    <numFmt numFmtId="200" formatCode="#,##0.00000"/>
    <numFmt numFmtId="201" formatCode="0.000"/>
    <numFmt numFmtId="202" formatCode="#,##0.000"/>
    <numFmt numFmtId="203" formatCode="&quot;$&quot;\ #,##0_);\(&quot;$&quot;\ #,##0\)"/>
    <numFmt numFmtId="204" formatCode="&quot;$&quot;\ #,##0_);[Red]\(&quot;$&quot;\ #,##0\)"/>
    <numFmt numFmtId="205" formatCode="&quot;$&quot;\ #,##0.00_);\(&quot;$&quot;\ #,##0.00\)"/>
    <numFmt numFmtId="206" formatCode="&quot;$&quot;\ #,##0.00_);[Red]\(&quot;$&quot;\ #,##0.00\)"/>
    <numFmt numFmtId="207" formatCode="_(&quot;$&quot;\ * #,##0_);_(&quot;$&quot;\ * \(#,##0\);_(&quot;$&quot;\ * &quot;-&quot;_);_(@_)"/>
    <numFmt numFmtId="208" formatCode="_(&quot;$&quot;\ * #,##0.00_);_(&quot;$&quot;\ * \(#,##0.00\);_(&quot;$&quot;\ * &quot;-&quot;??_);_(@_)"/>
    <numFmt numFmtId="209" formatCode="&quot;Ch$&quot;#,##0_);\(&quot;Ch$&quot;#,##0\)"/>
    <numFmt numFmtId="210" formatCode="&quot;Ch$&quot;#,##0_);[Red]\(&quot;Ch$&quot;#,##0\)"/>
    <numFmt numFmtId="211" formatCode="&quot;Ch$&quot;#,##0.00_);\(&quot;Ch$&quot;#,##0.00\)"/>
    <numFmt numFmtId="212" formatCode="&quot;Ch$&quot;#,##0.00_);[Red]\(&quot;Ch$&quot;#,##0.00\)"/>
    <numFmt numFmtId="213" formatCode="_(&quot;Ch$&quot;* #,##0_);_(&quot;Ch$&quot;* \(#,##0\);_(&quot;Ch$&quot;* &quot;-&quot;_);_(@_)"/>
    <numFmt numFmtId="214" formatCode="_(&quot;Ch$&quot;* #,##0.00_);_(&quot;Ch$&quot;* \(#,##0.00\);_(&quot;Ch$&quot;* &quot;-&quot;??_);_(@_)"/>
    <numFmt numFmtId="215" formatCode="0.000000"/>
    <numFmt numFmtId="216" formatCode="#,##0.0##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  <numFmt numFmtId="221" formatCode="[$-340A]dddd\,\ dd&quot; de &quot;mmmm&quot; de &quot;yyyy"/>
  </numFmts>
  <fonts count="7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sz val="7"/>
      <name val="Verdana"/>
      <family val="2"/>
    </font>
    <font>
      <b/>
      <sz val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10"/>
      <color indexed="12"/>
      <name val="Verdana"/>
      <family val="2"/>
    </font>
    <font>
      <sz val="9"/>
      <name val="Verdana"/>
      <family val="2"/>
    </font>
    <font>
      <sz val="10"/>
      <color indexed="8"/>
      <name val="Calibri"/>
      <family val="0"/>
    </font>
    <font>
      <sz val="7.35"/>
      <color indexed="8"/>
      <name val="Calibri"/>
      <family val="0"/>
    </font>
    <font>
      <sz val="8"/>
      <color indexed="8"/>
      <name val="Calibri"/>
      <family val="0"/>
    </font>
    <font>
      <sz val="6.75"/>
      <color indexed="8"/>
      <name val="Calibri"/>
      <family val="0"/>
    </font>
    <font>
      <sz val="9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0"/>
      <color indexed="10"/>
      <name val="Verdana"/>
      <family val="2"/>
    </font>
    <font>
      <b/>
      <sz val="7"/>
      <color indexed="30"/>
      <name val="Verdana"/>
      <family val="2"/>
    </font>
    <font>
      <sz val="7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sz val="12"/>
      <color indexed="63"/>
      <name val="Verdana"/>
      <family val="2"/>
    </font>
    <font>
      <sz val="7"/>
      <color indexed="10"/>
      <name val="Arial"/>
      <family val="2"/>
    </font>
    <font>
      <b/>
      <sz val="10"/>
      <color indexed="10"/>
      <name val="Verdana"/>
      <family val="2"/>
    </font>
    <font>
      <sz val="20"/>
      <color indexed="30"/>
      <name val="Verdana"/>
      <family val="2"/>
    </font>
    <font>
      <b/>
      <sz val="12"/>
      <color indexed="63"/>
      <name val="Verdana"/>
      <family val="2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2"/>
      <color indexed="8"/>
      <name val="Calibri"/>
      <family val="0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0"/>
      <color rgb="FFFF0000"/>
      <name val="Verdana"/>
      <family val="2"/>
    </font>
    <font>
      <b/>
      <sz val="7"/>
      <color rgb="FF0066CC"/>
      <name val="Verdana"/>
      <family val="2"/>
    </font>
    <font>
      <sz val="7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2"/>
      <color rgb="FF333333"/>
      <name val="Verdana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b/>
      <sz val="10"/>
      <color rgb="FFFF0000"/>
      <name val="Verdana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0"/>
      <color rgb="FF000000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5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71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/>
    </xf>
    <xf numFmtId="0" fontId="23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27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9" fontId="23" fillId="0" borderId="0" xfId="0" applyNumberFormat="1" applyFont="1" applyFill="1" applyAlignment="1">
      <alignment vertical="center"/>
    </xf>
    <xf numFmtId="0" fontId="23" fillId="25" borderId="0" xfId="0" applyFont="1" applyFill="1" applyAlignment="1">
      <alignment/>
    </xf>
    <xf numFmtId="0" fontId="23" fillId="24" borderId="0" xfId="0" applyFont="1" applyFill="1" applyBorder="1" applyAlignment="1">
      <alignment/>
    </xf>
    <xf numFmtId="0" fontId="23" fillId="24" borderId="0" xfId="0" applyFont="1" applyFill="1" applyBorder="1" applyAlignment="1" quotePrefix="1">
      <alignment horizontal="center"/>
    </xf>
    <xf numFmtId="195" fontId="23" fillId="24" borderId="0" xfId="0" applyNumberFormat="1" applyFont="1" applyFill="1" applyBorder="1" applyAlignment="1">
      <alignment horizontal="center"/>
    </xf>
    <xf numFmtId="194" fontId="23" fillId="24" borderId="0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Continuous" vertical="center"/>
    </xf>
    <xf numFmtId="3" fontId="23" fillId="0" borderId="12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4" fillId="0" borderId="15" xfId="0" applyFont="1" applyBorder="1" applyAlignment="1">
      <alignment/>
    </xf>
    <xf numFmtId="3" fontId="23" fillId="0" borderId="12" xfId="0" applyNumberFormat="1" applyFont="1" applyBorder="1" applyAlignment="1">
      <alignment/>
    </xf>
    <xf numFmtId="0" fontId="23" fillId="0" borderId="12" xfId="0" applyFont="1" applyFill="1" applyBorder="1" applyAlignment="1">
      <alignment/>
    </xf>
    <xf numFmtId="3" fontId="23" fillId="0" borderId="13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0" fontId="23" fillId="0" borderId="11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7" fillId="26" borderId="0" xfId="0" applyFont="1" applyFill="1" applyAlignment="1">
      <alignment/>
    </xf>
    <xf numFmtId="0" fontId="1" fillId="26" borderId="0" xfId="0" applyFont="1" applyFill="1" applyAlignment="1">
      <alignment/>
    </xf>
    <xf numFmtId="0" fontId="24" fillId="24" borderId="0" xfId="0" applyFont="1" applyFill="1" applyAlignment="1">
      <alignment horizontal="centerContinuous" vertical="center"/>
    </xf>
    <xf numFmtId="0" fontId="26" fillId="24" borderId="0" xfId="0" applyFont="1" applyFill="1" applyAlignment="1">
      <alignment horizontal="centerContinuous" vertical="center"/>
    </xf>
    <xf numFmtId="0" fontId="28" fillId="24" borderId="0" xfId="46" applyFont="1" applyFill="1" applyAlignment="1" applyProtection="1">
      <alignment/>
      <protection/>
    </xf>
    <xf numFmtId="0" fontId="23" fillId="24" borderId="0" xfId="0" applyFont="1" applyFill="1" applyAlignment="1">
      <alignment vertical="center"/>
    </xf>
    <xf numFmtId="0" fontId="23" fillId="25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32" fillId="24" borderId="0" xfId="0" applyFont="1" applyFill="1" applyAlignment="1">
      <alignment horizontal="center"/>
    </xf>
    <xf numFmtId="0" fontId="31" fillId="24" borderId="0" xfId="46" applyFont="1" applyFill="1" applyAlignment="1" applyProtection="1">
      <alignment/>
      <protection/>
    </xf>
    <xf numFmtId="0" fontId="23" fillId="24" borderId="0" xfId="0" applyFont="1" applyFill="1" applyAlignment="1">
      <alignment vertical="center" wrapText="1"/>
    </xf>
    <xf numFmtId="0" fontId="24" fillId="24" borderId="0" xfId="0" applyFont="1" applyFill="1" applyAlignment="1">
      <alignment vertical="center" wrapText="1"/>
    </xf>
    <xf numFmtId="0" fontId="58" fillId="24" borderId="0" xfId="0" applyFont="1" applyFill="1" applyAlignment="1">
      <alignment/>
    </xf>
    <xf numFmtId="0" fontId="58" fillId="24" borderId="0" xfId="0" applyFont="1" applyFill="1" applyBorder="1" applyAlignment="1">
      <alignment vertical="center"/>
    </xf>
    <xf numFmtId="0" fontId="57" fillId="0" borderId="0" xfId="56">
      <alignment/>
      <protection/>
    </xf>
    <xf numFmtId="0" fontId="57" fillId="0" borderId="0" xfId="56" applyBorder="1">
      <alignment/>
      <protection/>
    </xf>
    <xf numFmtId="0" fontId="3" fillId="0" borderId="0" xfId="56" applyFont="1">
      <alignment/>
      <protection/>
    </xf>
    <xf numFmtId="0" fontId="59" fillId="0" borderId="0" xfId="56" applyFont="1">
      <alignment/>
      <protection/>
    </xf>
    <xf numFmtId="0" fontId="29" fillId="0" borderId="0" xfId="56" applyFont="1">
      <alignment/>
      <protection/>
    </xf>
    <xf numFmtId="0" fontId="27" fillId="0" borderId="0" xfId="56" applyFont="1">
      <alignment/>
      <protection/>
    </xf>
    <xf numFmtId="0" fontId="34" fillId="0" borderId="0" xfId="56" applyFont="1" applyBorder="1" applyAlignment="1">
      <alignment horizontal="justify" vertical="top" wrapText="1"/>
      <protection/>
    </xf>
    <xf numFmtId="0" fontId="27" fillId="0" borderId="0" xfId="56" applyFont="1" applyBorder="1" applyAlignment="1">
      <alignment horizontal="justify" vertical="center" wrapText="1"/>
      <protection/>
    </xf>
    <xf numFmtId="0" fontId="27" fillId="0" borderId="0" xfId="60" applyFont="1" applyBorder="1" applyAlignment="1" applyProtection="1">
      <alignment horizontal="center"/>
      <protection/>
    </xf>
    <xf numFmtId="0" fontId="27" fillId="0" borderId="0" xfId="60" applyFont="1" applyBorder="1" applyProtection="1">
      <alignment/>
      <protection/>
    </xf>
    <xf numFmtId="0" fontId="27" fillId="0" borderId="0" xfId="56" applyFont="1" applyBorder="1">
      <alignment/>
      <protection/>
    </xf>
    <xf numFmtId="0" fontId="27" fillId="0" borderId="0" xfId="60" applyFont="1" applyBorder="1" applyAlignment="1" applyProtection="1">
      <alignment horizontal="left"/>
      <protection/>
    </xf>
    <xf numFmtId="0" fontId="34" fillId="0" borderId="0" xfId="60" applyFont="1" applyBorder="1" applyAlignment="1" applyProtection="1">
      <alignment horizontal="right"/>
      <protection/>
    </xf>
    <xf numFmtId="0" fontId="34" fillId="0" borderId="0" xfId="60" applyFont="1" applyBorder="1" applyProtection="1">
      <alignment/>
      <protection/>
    </xf>
    <xf numFmtId="0" fontId="30" fillId="0" borderId="0" xfId="60" applyFont="1" applyBorder="1" applyAlignment="1" applyProtection="1">
      <alignment horizontal="left"/>
      <protection/>
    </xf>
    <xf numFmtId="0" fontId="30" fillId="0" borderId="0" xfId="60" applyFont="1" applyBorder="1" applyAlignment="1" applyProtection="1">
      <alignment horizontal="center"/>
      <protection/>
    </xf>
    <xf numFmtId="0" fontId="30" fillId="0" borderId="0" xfId="60" applyFont="1" applyBorder="1" applyProtection="1">
      <alignment/>
      <protection/>
    </xf>
    <xf numFmtId="0" fontId="27" fillId="0" borderId="0" xfId="60" applyFont="1" applyBorder="1" applyAlignment="1" applyProtection="1">
      <alignment horizontal="right"/>
      <protection/>
    </xf>
    <xf numFmtId="0" fontId="60" fillId="0" borderId="0" xfId="56" applyFont="1">
      <alignment/>
      <protection/>
    </xf>
    <xf numFmtId="0" fontId="61" fillId="0" borderId="0" xfId="56" applyFont="1">
      <alignment/>
      <protection/>
    </xf>
    <xf numFmtId="0" fontId="62" fillId="0" borderId="0" xfId="56" applyFont="1" applyAlignment="1">
      <alignment horizontal="center"/>
      <protection/>
    </xf>
    <xf numFmtId="0" fontId="63" fillId="0" borderId="0" xfId="56" applyFont="1" applyAlignment="1">
      <alignment horizontal="center"/>
      <protection/>
    </xf>
    <xf numFmtId="0" fontId="64" fillId="0" borderId="0" xfId="56" applyFont="1">
      <alignment/>
      <protection/>
    </xf>
    <xf numFmtId="0" fontId="65" fillId="0" borderId="0" xfId="56" applyFont="1" quotePrefix="1">
      <alignment/>
      <protection/>
    </xf>
    <xf numFmtId="0" fontId="65" fillId="0" borderId="0" xfId="56" applyFont="1">
      <alignment/>
      <protection/>
    </xf>
    <xf numFmtId="0" fontId="63" fillId="0" borderId="0" xfId="56" applyFont="1">
      <alignment/>
      <protection/>
    </xf>
    <xf numFmtId="0" fontId="66" fillId="0" borderId="0" xfId="56" applyFont="1" applyAlignment="1">
      <alignment horizontal="left" indent="15"/>
      <protection/>
    </xf>
    <xf numFmtId="17" fontId="62" fillId="0" borderId="0" xfId="56" applyNumberFormat="1" applyFont="1" applyAlignment="1" quotePrefix="1">
      <alignment horizontal="center"/>
      <protection/>
    </xf>
    <xf numFmtId="0" fontId="23" fillId="0" borderId="12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23" fillId="24" borderId="0" xfId="0" applyFont="1" applyFill="1" applyAlignment="1">
      <alignment horizontal="center" vertical="center"/>
    </xf>
    <xf numFmtId="0" fontId="33" fillId="24" borderId="0" xfId="46" applyFont="1" applyFill="1" applyAlignment="1" applyProtection="1">
      <alignment horizontal="center" vertical="center"/>
      <protection/>
    </xf>
    <xf numFmtId="0" fontId="23" fillId="24" borderId="0" xfId="46" applyFont="1" applyFill="1" applyAlignment="1" applyProtection="1">
      <alignment vertical="center"/>
      <protection/>
    </xf>
    <xf numFmtId="0" fontId="32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23" fillId="24" borderId="0" xfId="46" applyFont="1" applyFill="1" applyAlignment="1" applyProtection="1">
      <alignment vertical="center" wrapText="1"/>
      <protection/>
    </xf>
    <xf numFmtId="0" fontId="4" fillId="24" borderId="0" xfId="46" applyFill="1" applyAlignment="1" applyProtection="1">
      <alignment horizontal="center" vertical="center"/>
      <protection/>
    </xf>
    <xf numFmtId="0" fontId="27" fillId="0" borderId="0" xfId="0" applyFont="1" applyAlignment="1">
      <alignment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3" fontId="58" fillId="0" borderId="0" xfId="0" applyNumberFormat="1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23" fillId="24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 quotePrefix="1">
      <alignment horizontal="center"/>
    </xf>
    <xf numFmtId="0" fontId="23" fillId="24" borderId="0" xfId="0" applyFont="1" applyFill="1" applyBorder="1" applyAlignment="1" quotePrefix="1">
      <alignment horizontal="center" vertical="center" wrapText="1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3" xfId="0" applyFont="1" applyBorder="1" applyAlignment="1">
      <alignment/>
    </xf>
    <xf numFmtId="0" fontId="23" fillId="0" borderId="0" xfId="0" applyFont="1" applyAlignment="1">
      <alignment/>
    </xf>
    <xf numFmtId="0" fontId="23" fillId="24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26" xfId="0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17" fontId="23" fillId="0" borderId="0" xfId="0" applyNumberFormat="1" applyFont="1" applyBorder="1" applyAlignment="1" quotePrefix="1">
      <alignment horizontal="center"/>
    </xf>
    <xf numFmtId="0" fontId="23" fillId="0" borderId="0" xfId="0" applyFont="1" applyBorder="1" applyAlignment="1">
      <alignment horizontal="center"/>
    </xf>
    <xf numFmtId="4" fontId="23" fillId="0" borderId="16" xfId="0" applyNumberFormat="1" applyFont="1" applyBorder="1" applyAlignment="1">
      <alignment horizontal="center"/>
    </xf>
    <xf numFmtId="4" fontId="23" fillId="0" borderId="12" xfId="0" applyNumberFormat="1" applyFont="1" applyBorder="1" applyAlignment="1">
      <alignment horizontal="center"/>
    </xf>
    <xf numFmtId="4" fontId="23" fillId="0" borderId="13" xfId="0" applyNumberFormat="1" applyFont="1" applyBorder="1" applyAlignment="1">
      <alignment horizontal="center"/>
    </xf>
    <xf numFmtId="3" fontId="23" fillId="0" borderId="27" xfId="0" applyNumberFormat="1" applyFont="1" applyBorder="1" applyAlignment="1">
      <alignment horizontal="center"/>
    </xf>
    <xf numFmtId="194" fontId="23" fillId="0" borderId="28" xfId="0" applyNumberFormat="1" applyFont="1" applyBorder="1" applyAlignment="1">
      <alignment horizontal="center"/>
    </xf>
    <xf numFmtId="194" fontId="23" fillId="0" borderId="29" xfId="0" applyNumberFormat="1" applyFont="1" applyBorder="1" applyAlignment="1">
      <alignment horizontal="center"/>
    </xf>
    <xf numFmtId="194" fontId="23" fillId="0" borderId="30" xfId="0" applyNumberFormat="1" applyFont="1" applyBorder="1" applyAlignment="1">
      <alignment horizontal="center"/>
    </xf>
    <xf numFmtId="194" fontId="23" fillId="0" borderId="31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23" fillId="27" borderId="16" xfId="0" applyFont="1" applyFill="1" applyBorder="1" applyAlignment="1">
      <alignment horizontal="center" wrapText="1"/>
    </xf>
    <xf numFmtId="0" fontId="23" fillId="27" borderId="12" xfId="0" applyFont="1" applyFill="1" applyBorder="1" applyAlignment="1">
      <alignment horizontal="center" wrapText="1"/>
    </xf>
    <xf numFmtId="0" fontId="23" fillId="27" borderId="13" xfId="0" applyFont="1" applyFill="1" applyBorder="1" applyAlignment="1">
      <alignment horizontal="center" wrapText="1"/>
    </xf>
    <xf numFmtId="3" fontId="23" fillId="0" borderId="16" xfId="0" applyNumberFormat="1" applyFont="1" applyFill="1" applyBorder="1" applyAlignment="1">
      <alignment horizontal="center"/>
    </xf>
    <xf numFmtId="3" fontId="23" fillId="0" borderId="12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7" xfId="0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3" fontId="23" fillId="0" borderId="19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0" xfId="0" applyNumberFormat="1" applyFont="1" applyFill="1" applyAlignment="1">
      <alignment horizontal="center"/>
    </xf>
    <xf numFmtId="4" fontId="23" fillId="0" borderId="16" xfId="0" applyNumberFormat="1" applyFont="1" applyFill="1" applyBorder="1" applyAlignment="1">
      <alignment horizontal="center"/>
    </xf>
    <xf numFmtId="4" fontId="23" fillId="0" borderId="12" xfId="0" applyNumberFormat="1" applyFont="1" applyFill="1" applyBorder="1" applyAlignment="1">
      <alignment horizontal="center"/>
    </xf>
    <xf numFmtId="3" fontId="23" fillId="0" borderId="14" xfId="0" applyNumberFormat="1" applyFont="1" applyFill="1" applyBorder="1" applyAlignment="1">
      <alignment horizontal="center"/>
    </xf>
    <xf numFmtId="3" fontId="23" fillId="0" borderId="13" xfId="0" applyNumberFormat="1" applyFont="1" applyFill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26" borderId="0" xfId="0" applyFont="1" applyFill="1" applyAlignment="1">
      <alignment vertical="center"/>
    </xf>
    <xf numFmtId="0" fontId="23" fillId="26" borderId="0" xfId="0" applyFont="1" applyFill="1" applyBorder="1" applyAlignment="1">
      <alignment vertical="center"/>
    </xf>
    <xf numFmtId="0" fontId="24" fillId="26" borderId="0" xfId="0" applyFont="1" applyFill="1" applyAlignment="1">
      <alignment vertical="center"/>
    </xf>
    <xf numFmtId="0" fontId="69" fillId="26" borderId="0" xfId="0" applyFont="1" applyFill="1" applyAlignment="1">
      <alignment vertical="center"/>
    </xf>
    <xf numFmtId="3" fontId="23" fillId="26" borderId="0" xfId="0" applyNumberFormat="1" applyFont="1" applyFill="1" applyBorder="1" applyAlignment="1">
      <alignment vertical="center"/>
    </xf>
    <xf numFmtId="0" fontId="23" fillId="27" borderId="14" xfId="0" applyFont="1" applyFill="1" applyBorder="1" applyAlignment="1">
      <alignment horizontal="center" wrapText="1"/>
    </xf>
    <xf numFmtId="0" fontId="23" fillId="27" borderId="19" xfId="0" applyFont="1" applyFill="1" applyBorder="1" applyAlignment="1">
      <alignment horizontal="center" wrapText="1"/>
    </xf>
    <xf numFmtId="0" fontId="23" fillId="27" borderId="1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4" fontId="23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23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 horizontal="center"/>
    </xf>
    <xf numFmtId="0" fontId="23" fillId="26" borderId="0" xfId="0" applyFont="1" applyFill="1" applyAlignment="1">
      <alignment/>
    </xf>
    <xf numFmtId="0" fontId="23" fillId="0" borderId="0" xfId="0" applyFont="1" applyFill="1" applyBorder="1" applyAlignment="1" quotePrefix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32" xfId="0" applyFont="1" applyFill="1" applyBorder="1" applyAlignment="1">
      <alignment/>
    </xf>
    <xf numFmtId="0" fontId="24" fillId="0" borderId="33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3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 vertical="center" wrapText="1"/>
    </xf>
    <xf numFmtId="0" fontId="23" fillId="0" borderId="32" xfId="0" applyFont="1" applyFill="1" applyBorder="1" applyAlignment="1">
      <alignment vertical="center"/>
    </xf>
    <xf numFmtId="3" fontId="23" fillId="0" borderId="32" xfId="0" applyNumberFormat="1" applyFont="1" applyFill="1" applyBorder="1" applyAlignment="1">
      <alignment vertical="center"/>
    </xf>
    <xf numFmtId="0" fontId="24" fillId="0" borderId="34" xfId="0" applyFont="1" applyFill="1" applyBorder="1" applyAlignment="1" quotePrefix="1">
      <alignment horizontal="center"/>
    </xf>
    <xf numFmtId="0" fontId="24" fillId="0" borderId="33" xfId="0" applyFont="1" applyFill="1" applyBorder="1" applyAlignment="1" quotePrefix="1">
      <alignment horizontal="center"/>
    </xf>
    <xf numFmtId="0" fontId="23" fillId="27" borderId="18" xfId="0" applyFont="1" applyFill="1" applyBorder="1" applyAlignment="1">
      <alignment horizontal="center" wrapText="1"/>
    </xf>
    <xf numFmtId="0" fontId="23" fillId="27" borderId="35" xfId="0" applyFont="1" applyFill="1" applyBorder="1" applyAlignment="1">
      <alignment horizontal="center" wrapText="1"/>
    </xf>
    <xf numFmtId="194" fontId="23" fillId="27" borderId="13" xfId="0" applyNumberFormat="1" applyFont="1" applyFill="1" applyBorder="1" applyAlignment="1" quotePrefix="1">
      <alignment horizontal="center" vertical="center" wrapText="1"/>
    </xf>
    <xf numFmtId="3" fontId="23" fillId="24" borderId="12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/>
    </xf>
    <xf numFmtId="0" fontId="23" fillId="0" borderId="16" xfId="0" applyFont="1" applyFill="1" applyBorder="1" applyAlignment="1">
      <alignment horizontal="center"/>
    </xf>
    <xf numFmtId="4" fontId="23" fillId="0" borderId="35" xfId="0" applyNumberFormat="1" applyFont="1" applyBorder="1" applyAlignment="1">
      <alignment horizontal="center"/>
    </xf>
    <xf numFmtId="0" fontId="23" fillId="0" borderId="14" xfId="0" applyFont="1" applyFill="1" applyBorder="1" applyAlignment="1">
      <alignment/>
    </xf>
    <xf numFmtId="3" fontId="23" fillId="0" borderId="17" xfId="0" applyNumberFormat="1" applyFont="1" applyFill="1" applyBorder="1" applyAlignment="1">
      <alignment horizontal="center"/>
    </xf>
    <xf numFmtId="4" fontId="23" fillId="0" borderId="18" xfId="0" applyNumberFormat="1" applyFont="1" applyBorder="1" applyAlignment="1">
      <alignment horizontal="center"/>
    </xf>
    <xf numFmtId="3" fontId="23" fillId="0" borderId="36" xfId="0" applyNumberFormat="1" applyFont="1" applyFill="1" applyBorder="1" applyAlignment="1">
      <alignment horizontal="center"/>
    </xf>
    <xf numFmtId="3" fontId="23" fillId="0" borderId="37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/>
    </xf>
    <xf numFmtId="3" fontId="24" fillId="0" borderId="16" xfId="0" applyNumberFormat="1" applyFont="1" applyFill="1" applyBorder="1" applyAlignment="1">
      <alignment vertical="center"/>
    </xf>
    <xf numFmtId="3" fontId="24" fillId="0" borderId="1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left" vertical="center"/>
    </xf>
    <xf numFmtId="3" fontId="23" fillId="0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Alignment="1">
      <alignment horizontal="center"/>
    </xf>
    <xf numFmtId="4" fontId="23" fillId="0" borderId="13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3" fillId="0" borderId="14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0" borderId="35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left" vertical="center"/>
    </xf>
    <xf numFmtId="3" fontId="23" fillId="0" borderId="16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3" fontId="23" fillId="0" borderId="13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4" fontId="23" fillId="0" borderId="0" xfId="0" applyNumberFormat="1" applyFont="1" applyFill="1" applyBorder="1" applyAlignment="1">
      <alignment horizontal="center" vertical="center"/>
    </xf>
    <xf numFmtId="2" fontId="23" fillId="27" borderId="35" xfId="0" applyNumberFormat="1" applyFont="1" applyFill="1" applyBorder="1" applyAlignment="1">
      <alignment horizontal="center" wrapText="1"/>
    </xf>
    <xf numFmtId="4" fontId="23" fillId="27" borderId="12" xfId="0" applyNumberFormat="1" applyFont="1" applyFill="1" applyBorder="1" applyAlignment="1">
      <alignment horizontal="center" wrapText="1"/>
    </xf>
    <xf numFmtId="4" fontId="23" fillId="0" borderId="19" xfId="0" applyNumberFormat="1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center"/>
    </xf>
    <xf numFmtId="4" fontId="23" fillId="0" borderId="14" xfId="0" applyNumberFormat="1" applyFont="1" applyFill="1" applyBorder="1" applyAlignment="1">
      <alignment horizontal="center"/>
    </xf>
    <xf numFmtId="0" fontId="23" fillId="24" borderId="11" xfId="0" applyFont="1" applyFill="1" applyBorder="1" applyAlignment="1">
      <alignment/>
    </xf>
    <xf numFmtId="0" fontId="23" fillId="24" borderId="35" xfId="0" applyFont="1" applyFill="1" applyBorder="1" applyAlignment="1">
      <alignment/>
    </xf>
    <xf numFmtId="194" fontId="24" fillId="0" borderId="0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/>
    </xf>
    <xf numFmtId="194" fontId="24" fillId="0" borderId="0" xfId="0" applyNumberFormat="1" applyFont="1" applyFill="1" applyBorder="1" applyAlignment="1">
      <alignment/>
    </xf>
    <xf numFmtId="194" fontId="23" fillId="0" borderId="0" xfId="0" applyNumberFormat="1" applyFont="1" applyFill="1" applyBorder="1" applyAlignment="1">
      <alignment/>
    </xf>
    <xf numFmtId="9" fontId="23" fillId="0" borderId="0" xfId="62" applyFont="1" applyFill="1" applyAlignment="1">
      <alignment vertical="center"/>
    </xf>
    <xf numFmtId="3" fontId="23" fillId="0" borderId="0" xfId="0" applyNumberFormat="1" applyFont="1" applyFill="1" applyAlignment="1">
      <alignment vertical="center"/>
    </xf>
    <xf numFmtId="0" fontId="24" fillId="25" borderId="0" xfId="0" applyFont="1" applyFill="1" applyAlignment="1">
      <alignment vertical="center"/>
    </xf>
    <xf numFmtId="0" fontId="69" fillId="25" borderId="0" xfId="0" applyFont="1" applyFill="1" applyAlignment="1">
      <alignment vertical="center"/>
    </xf>
    <xf numFmtId="3" fontId="23" fillId="25" borderId="0" xfId="0" applyNumberFormat="1" applyFont="1" applyFill="1" applyBorder="1" applyAlignment="1">
      <alignment vertical="center"/>
    </xf>
    <xf numFmtId="0" fontId="23" fillId="0" borderId="14" xfId="0" applyFont="1" applyBorder="1" applyAlignment="1">
      <alignment horizontal="center" wrapText="1"/>
    </xf>
    <xf numFmtId="4" fontId="23" fillId="27" borderId="35" xfId="0" applyNumberFormat="1" applyFont="1" applyFill="1" applyBorder="1" applyAlignment="1">
      <alignment horizontal="center" wrapText="1"/>
    </xf>
    <xf numFmtId="4" fontId="23" fillId="27" borderId="18" xfId="0" applyNumberFormat="1" applyFont="1" applyFill="1" applyBorder="1" applyAlignment="1">
      <alignment horizontal="center" wrapText="1"/>
    </xf>
    <xf numFmtId="4" fontId="23" fillId="27" borderId="16" xfId="0" applyNumberFormat="1" applyFont="1" applyFill="1" applyBorder="1" applyAlignment="1">
      <alignment horizontal="center" wrapText="1"/>
    </xf>
    <xf numFmtId="4" fontId="23" fillId="0" borderId="13" xfId="0" applyNumberFormat="1" applyFont="1" applyBorder="1" applyAlignment="1">
      <alignment horizontal="center" wrapText="1"/>
    </xf>
    <xf numFmtId="3" fontId="23" fillId="0" borderId="11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/>
    </xf>
    <xf numFmtId="0" fontId="24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/>
    </xf>
    <xf numFmtId="0" fontId="24" fillId="0" borderId="16" xfId="0" applyFont="1" applyBorder="1" applyAlignment="1">
      <alignment horizontal="center" vertical="center"/>
    </xf>
    <xf numFmtId="0" fontId="23" fillId="24" borderId="0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/>
    </xf>
    <xf numFmtId="3" fontId="23" fillId="24" borderId="0" xfId="0" applyNumberFormat="1" applyFont="1" applyFill="1" applyBorder="1" applyAlignment="1">
      <alignment horizontal="center"/>
    </xf>
    <xf numFmtId="0" fontId="23" fillId="25" borderId="0" xfId="0" applyFont="1" applyFill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Alignment="1">
      <alignment horizontal="center" vertical="top"/>
    </xf>
    <xf numFmtId="0" fontId="23" fillId="0" borderId="11" xfId="0" applyFont="1" applyBorder="1" applyAlignment="1">
      <alignment horizontal="center" wrapText="1"/>
    </xf>
    <xf numFmtId="0" fontId="23" fillId="0" borderId="35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4" fillId="0" borderId="19" xfId="0" applyFont="1" applyFill="1" applyBorder="1" applyAlignment="1">
      <alignment horizontal="center" vertical="center" wrapText="1"/>
    </xf>
    <xf numFmtId="4" fontId="23" fillId="0" borderId="35" xfId="0" applyNumberFormat="1" applyFont="1" applyBorder="1" applyAlignment="1">
      <alignment horizontal="center" wrapText="1"/>
    </xf>
    <xf numFmtId="4" fontId="23" fillId="0" borderId="11" xfId="0" applyNumberFormat="1" applyFont="1" applyBorder="1" applyAlignment="1">
      <alignment horizontal="center" wrapText="1"/>
    </xf>
    <xf numFmtId="4" fontId="23" fillId="0" borderId="12" xfId="0" applyNumberFormat="1" applyFont="1" applyBorder="1" applyAlignment="1">
      <alignment horizontal="center" wrapText="1"/>
    </xf>
    <xf numFmtId="4" fontId="23" fillId="27" borderId="14" xfId="0" applyNumberFormat="1" applyFont="1" applyFill="1" applyBorder="1" applyAlignment="1">
      <alignment horizontal="center" vertical="center" wrapText="1"/>
    </xf>
    <xf numFmtId="4" fontId="23" fillId="0" borderId="19" xfId="0" applyNumberFormat="1" applyFont="1" applyBorder="1" applyAlignment="1">
      <alignment horizontal="center"/>
    </xf>
    <xf numFmtId="4" fontId="23" fillId="0" borderId="11" xfId="0" applyNumberFormat="1" applyFont="1" applyBorder="1" applyAlignment="1">
      <alignment horizontal="center"/>
    </xf>
    <xf numFmtId="4" fontId="23" fillId="27" borderId="0" xfId="0" applyNumberFormat="1" applyFont="1" applyFill="1" applyBorder="1" applyAlignment="1">
      <alignment horizontal="center" wrapText="1"/>
    </xf>
    <xf numFmtId="4" fontId="23" fillId="0" borderId="0" xfId="0" applyNumberFormat="1" applyFont="1" applyBorder="1" applyAlignment="1">
      <alignment horizontal="center" wrapText="1"/>
    </xf>
    <xf numFmtId="4" fontId="23" fillId="27" borderId="17" xfId="0" applyNumberFormat="1" applyFont="1" applyFill="1" applyBorder="1" applyAlignment="1">
      <alignment horizontal="center" wrapText="1"/>
    </xf>
    <xf numFmtId="0" fontId="23" fillId="0" borderId="38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4" fontId="23" fillId="0" borderId="27" xfId="0" applyNumberFormat="1" applyFont="1" applyBorder="1" applyAlignment="1">
      <alignment horizontal="center" wrapText="1"/>
    </xf>
    <xf numFmtId="0" fontId="23" fillId="0" borderId="16" xfId="0" applyFont="1" applyBorder="1" applyAlignment="1">
      <alignment horizontal="center"/>
    </xf>
    <xf numFmtId="3" fontId="23" fillId="0" borderId="27" xfId="0" applyNumberFormat="1" applyFont="1" applyFill="1" applyBorder="1" applyAlignment="1">
      <alignment horizontal="center"/>
    </xf>
    <xf numFmtId="0" fontId="23" fillId="0" borderId="19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3" fontId="23" fillId="24" borderId="16" xfId="0" applyNumberFormat="1" applyFont="1" applyFill="1" applyBorder="1" applyAlignment="1">
      <alignment horizontal="center"/>
    </xf>
    <xf numFmtId="3" fontId="23" fillId="24" borderId="13" xfId="0" applyNumberFormat="1" applyFont="1" applyFill="1" applyBorder="1" applyAlignment="1">
      <alignment horizontal="center"/>
    </xf>
    <xf numFmtId="4" fontId="23" fillId="0" borderId="39" xfId="0" applyNumberFormat="1" applyFont="1" applyBorder="1" applyAlignment="1">
      <alignment horizontal="center" vertical="center"/>
    </xf>
    <xf numFmtId="4" fontId="23" fillId="0" borderId="40" xfId="0" applyNumberFormat="1" applyFont="1" applyBorder="1" applyAlignment="1">
      <alignment horizontal="center" vertical="center"/>
    </xf>
    <xf numFmtId="4" fontId="23" fillId="0" borderId="41" xfId="0" applyNumberFormat="1" applyFont="1" applyBorder="1" applyAlignment="1">
      <alignment horizontal="center" vertical="center"/>
    </xf>
    <xf numFmtId="4" fontId="23" fillId="0" borderId="42" xfId="0" applyNumberFormat="1" applyFont="1" applyBorder="1" applyAlignment="1">
      <alignment horizontal="center" vertical="center"/>
    </xf>
    <xf numFmtId="0" fontId="27" fillId="0" borderId="0" xfId="56" applyFont="1" applyBorder="1" applyAlignment="1">
      <alignment horizontal="justify" vertical="center" wrapText="1"/>
      <protection/>
    </xf>
    <xf numFmtId="0" fontId="70" fillId="0" borderId="0" xfId="56" applyFont="1" applyAlignment="1">
      <alignment horizontal="left"/>
      <protection/>
    </xf>
    <xf numFmtId="0" fontId="71" fillId="0" borderId="0" xfId="56" applyFont="1" applyAlignment="1">
      <alignment horizontal="left"/>
      <protection/>
    </xf>
    <xf numFmtId="0" fontId="62" fillId="0" borderId="0" xfId="56" applyFont="1" applyAlignment="1">
      <alignment horizontal="center"/>
      <protection/>
    </xf>
    <xf numFmtId="0" fontId="23" fillId="24" borderId="0" xfId="0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3" fillId="24" borderId="0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0" fontId="23" fillId="24" borderId="0" xfId="0" applyFont="1" applyFill="1" applyBorder="1" applyAlignment="1">
      <alignment horizontal="center"/>
    </xf>
    <xf numFmtId="0" fontId="24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/>
    </xf>
    <xf numFmtId="0" fontId="23" fillId="24" borderId="35" xfId="0" applyFont="1" applyFill="1" applyBorder="1" applyAlignment="1">
      <alignment horizontal="center"/>
    </xf>
    <xf numFmtId="0" fontId="23" fillId="24" borderId="10" xfId="0" applyFont="1" applyFill="1" applyBorder="1" applyAlignment="1" applyProtection="1">
      <alignment horizontal="left" vertical="center" wrapText="1"/>
      <protection/>
    </xf>
    <xf numFmtId="0" fontId="23" fillId="24" borderId="43" xfId="0" applyFont="1" applyFill="1" applyBorder="1" applyAlignment="1" applyProtection="1">
      <alignment horizontal="left" vertical="center" wrapText="1"/>
      <protection/>
    </xf>
    <xf numFmtId="0" fontId="23" fillId="24" borderId="15" xfId="0" applyFont="1" applyFill="1" applyBorder="1" applyAlignment="1" applyProtection="1">
      <alignment horizontal="left" vertical="center" wrapText="1"/>
      <protection/>
    </xf>
    <xf numFmtId="0" fontId="23" fillId="24" borderId="0" xfId="0" applyFont="1" applyFill="1" applyAlignment="1">
      <alignment horizontal="justify" vertical="top"/>
    </xf>
    <xf numFmtId="0" fontId="24" fillId="0" borderId="10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3" fillId="0" borderId="0" xfId="0" applyFont="1" applyAlignment="1">
      <alignment horizontal="center"/>
    </xf>
    <xf numFmtId="17" fontId="23" fillId="0" borderId="0" xfId="0" applyNumberFormat="1" applyFont="1" applyFill="1" applyBorder="1" applyAlignment="1" quotePrefix="1">
      <alignment horizontal="center"/>
    </xf>
    <xf numFmtId="0" fontId="27" fillId="0" borderId="17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 quotePrefix="1">
      <alignment horizontal="center" vertical="center" wrapText="1"/>
    </xf>
    <xf numFmtId="0" fontId="27" fillId="0" borderId="0" xfId="0" applyFont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0" fontId="24" fillId="0" borderId="43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3" fillId="24" borderId="0" xfId="0" applyFont="1" applyFill="1" applyBorder="1" applyAlignment="1" quotePrefix="1">
      <alignment horizontal="center" vertical="center" wrapText="1"/>
    </xf>
    <xf numFmtId="17" fontId="0" fillId="0" borderId="0" xfId="0" applyNumberFormat="1" applyFont="1" applyAlignment="1">
      <alignment horizontal="center"/>
    </xf>
    <xf numFmtId="17" fontId="0" fillId="0" borderId="0" xfId="0" applyNumberFormat="1" applyFont="1" applyAlignment="1" quotePrefix="1">
      <alignment horizontal="center"/>
    </xf>
    <xf numFmtId="4" fontId="23" fillId="0" borderId="41" xfId="0" applyNumberFormat="1" applyFont="1" applyBorder="1" applyAlignment="1">
      <alignment horizontal="center" vertical="center"/>
    </xf>
    <xf numFmtId="4" fontId="23" fillId="0" borderId="4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3" fontId="23" fillId="0" borderId="37" xfId="0" applyNumberFormat="1" applyFont="1" applyFill="1" applyBorder="1" applyAlignment="1">
      <alignment horizontal="center" vertical="center"/>
    </xf>
    <xf numFmtId="3" fontId="23" fillId="0" borderId="27" xfId="0" applyNumberFormat="1" applyFont="1" applyFill="1" applyBorder="1" applyAlignment="1">
      <alignment horizontal="center" vertical="center"/>
    </xf>
    <xf numFmtId="194" fontId="23" fillId="0" borderId="31" xfId="0" applyNumberFormat="1" applyFont="1" applyBorder="1" applyAlignment="1">
      <alignment horizontal="center" vertical="center"/>
    </xf>
    <xf numFmtId="194" fontId="23" fillId="0" borderId="4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24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horizontal="center"/>
    </xf>
    <xf numFmtId="0" fontId="24" fillId="0" borderId="16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3" fontId="24" fillId="0" borderId="16" xfId="0" applyNumberFormat="1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indice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Figura 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Evolución de precios mensuales de fosfato diamónico (DAP)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(US$/ton)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Años 2010-2011 
</a:t>
            </a:r>
          </a:p>
        </c:rich>
      </c:tx>
      <c:layout>
        <c:manualLayout>
          <c:xMode val="factor"/>
          <c:yMode val="factor"/>
          <c:x val="-0.00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16975"/>
          <c:w val="0.6885"/>
          <c:h val="0.70325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24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  <c:pt idx="22">
                <c:v>40848</c:v>
              </c:pt>
              <c:pt idx="23">
                <c:v>40878</c:v>
              </c:pt>
            </c:numLit>
          </c:cat>
          <c:val>
            <c:numLit>
              <c:ptCount val="24"/>
              <c:pt idx="0">
                <c:v>613.61</c:v>
              </c:pt>
              <c:pt idx="1">
                <c:v>582.42</c:v>
              </c:pt>
              <c:pt idx="2">
                <c:v>670.62</c:v>
              </c:pt>
              <c:pt idx="3">
                <c:v>672.49</c:v>
              </c:pt>
              <c:pt idx="4">
                <c:v>662.57</c:v>
              </c:pt>
              <c:pt idx="5">
                <c:v>641.05</c:v>
              </c:pt>
              <c:pt idx="6">
                <c:v>647.02</c:v>
              </c:pt>
              <c:pt idx="7">
                <c:v>665.66</c:v>
              </c:pt>
              <c:pt idx="8">
                <c:v>716.4</c:v>
              </c:pt>
              <c:pt idx="9">
                <c:v>731.03</c:v>
              </c:pt>
              <c:pt idx="10">
                <c:v>758.61</c:v>
              </c:pt>
              <c:pt idx="11">
                <c:v>789.42</c:v>
              </c:pt>
              <c:pt idx="12">
                <c:v>795.62</c:v>
              </c:pt>
              <c:pt idx="13">
                <c:v>818.62</c:v>
              </c:pt>
              <c:pt idx="14">
                <c:v>811.86</c:v>
              </c:pt>
              <c:pt idx="15">
                <c:v>826.21</c:v>
              </c:pt>
              <c:pt idx="16">
                <c:v>832.55</c:v>
              </c:pt>
              <c:pt idx="17">
                <c:v>829.57</c:v>
              </c:pt>
              <c:pt idx="18">
                <c:v>841.57</c:v>
              </c:pt>
              <c:pt idx="19">
                <c:v>834.23</c:v>
              </c:pt>
              <c:pt idx="20">
                <c:v>909.67</c:v>
              </c:pt>
              <c:pt idx="21">
                <c:v>859.81</c:v>
              </c:pt>
              <c:pt idx="22">
                <c:v>865.39</c:v>
              </c:pt>
              <c:pt idx="23">
                <c:v>850.78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24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  <c:pt idx="22">
                <c:v>40848</c:v>
              </c:pt>
              <c:pt idx="23">
                <c:v>40878</c:v>
              </c:pt>
            </c:numLit>
          </c:cat>
          <c:val>
            <c:numLit>
              <c:ptCount val="24"/>
              <c:pt idx="1">
                <c:v>465.3112523310188</c:v>
              </c:pt>
              <c:pt idx="2">
                <c:v>464.5573064968904</c:v>
              </c:pt>
              <c:pt idx="3">
                <c:v>440.4175195397986</c:v>
              </c:pt>
              <c:pt idx="4">
                <c:v>478.71524130618025</c:v>
              </c:pt>
              <c:pt idx="5">
                <c:v>463.2175144404957</c:v>
              </c:pt>
              <c:pt idx="6">
                <c:v>499.7480352004409</c:v>
              </c:pt>
              <c:pt idx="7">
                <c:v>485.43201452270165</c:v>
              </c:pt>
              <c:pt idx="8">
                <c:v>505.923176110603</c:v>
              </c:pt>
              <c:pt idx="9">
                <c:v>511.7420430018992</c:v>
              </c:pt>
              <c:pt idx="10">
                <c:v>1115.1724137931035</c:v>
              </c:pt>
              <c:pt idx="11">
                <c:v>511.8702466490189</c:v>
              </c:pt>
              <c:pt idx="12">
                <c:v>513.5387488328665</c:v>
              </c:pt>
              <c:pt idx="13">
                <c:v>628.1726205500626</c:v>
              </c:pt>
              <c:pt idx="14">
                <c:v>659.3334531081567</c:v>
              </c:pt>
              <c:pt idx="15">
                <c:v>632.0911345927939</c:v>
              </c:pt>
              <c:pt idx="16">
                <c:v>647.16</c:v>
              </c:pt>
              <c:pt idx="17">
                <c:v>640.55</c:v>
              </c:pt>
              <c:pt idx="18">
                <c:v>639.7517114539695</c:v>
              </c:pt>
              <c:pt idx="19">
                <c:v>642.4159443067755</c:v>
              </c:pt>
              <c:pt idx="20">
                <c:v>668.8062075458439</c:v>
              </c:pt>
              <c:pt idx="21">
                <c:v>682.1552818398978</c:v>
              </c:pt>
              <c:pt idx="22">
                <c:v>675.7765934680892</c:v>
              </c:pt>
              <c:pt idx="23">
                <c:v>684.532122905028</c:v>
              </c:pt>
            </c:numLit>
          </c:val>
          <c:smooth val="0"/>
        </c:ser>
        <c:ser>
          <c:idx val="2"/>
          <c:order val="2"/>
          <c:tx>
            <c:v>DAP sobre barcaza New Orleans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24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  <c:pt idx="22">
                <c:v>40848</c:v>
              </c:pt>
              <c:pt idx="23">
                <c:v>40878</c:v>
              </c:pt>
            </c:numLit>
          </c:cat>
          <c:val>
            <c:numLit>
              <c:ptCount val="24"/>
              <c:pt idx="0">
                <c:v>354.04</c:v>
              </c:pt>
              <c:pt idx="1">
                <c:v>364.42</c:v>
              </c:pt>
              <c:pt idx="2">
                <c:v>371.52</c:v>
              </c:pt>
              <c:pt idx="3">
                <c:v>346.5</c:v>
              </c:pt>
              <c:pt idx="4">
                <c:v>368</c:v>
              </c:pt>
              <c:pt idx="5">
                <c:v>368</c:v>
              </c:pt>
              <c:pt idx="6">
                <c:v>377.85</c:v>
              </c:pt>
              <c:pt idx="7">
                <c:v>391.89</c:v>
              </c:pt>
              <c:pt idx="8">
                <c:v>406</c:v>
              </c:pt>
              <c:pt idx="9">
                <c:v>435.2</c:v>
              </c:pt>
              <c:pt idx="10">
                <c:v>436.13</c:v>
              </c:pt>
              <c:pt idx="11">
                <c:v>428.44</c:v>
              </c:pt>
              <c:pt idx="12">
                <c:v>431.47</c:v>
              </c:pt>
              <c:pt idx="13">
                <c:v>432.8</c:v>
              </c:pt>
              <c:pt idx="14">
                <c:v>433.3</c:v>
              </c:pt>
              <c:pt idx="15">
                <c:v>430.2</c:v>
              </c:pt>
              <c:pt idx="16">
                <c:v>425.89</c:v>
              </c:pt>
              <c:pt idx="17">
                <c:v>449.57</c:v>
              </c:pt>
              <c:pt idx="18">
                <c:v>457.79</c:v>
              </c:pt>
              <c:pt idx="19">
                <c:v>459.3</c:v>
              </c:pt>
              <c:pt idx="20">
                <c:v>453.2</c:v>
              </c:pt>
              <c:pt idx="21">
                <c:v>444.9</c:v>
              </c:pt>
              <c:pt idx="22">
                <c:v>439.83</c:v>
              </c:pt>
              <c:pt idx="23">
                <c:v>414.5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24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  <c:pt idx="22">
                <c:v>40848</c:v>
              </c:pt>
              <c:pt idx="23">
                <c:v>40878</c:v>
              </c:pt>
            </c:numLit>
          </c:cat>
          <c:val>
            <c:numLit>
              <c:ptCount val="24"/>
              <c:pt idx="0">
                <c:v>432.08</c:v>
              </c:pt>
              <c:pt idx="1">
                <c:v>491</c:v>
              </c:pt>
              <c:pt idx="2">
                <c:v>465.94</c:v>
              </c:pt>
              <c:pt idx="3">
                <c:v>464.5</c:v>
              </c:pt>
              <c:pt idx="4">
                <c:v>456.88</c:v>
              </c:pt>
              <c:pt idx="5">
                <c:v>438.88</c:v>
              </c:pt>
              <c:pt idx="6">
                <c:v>462</c:v>
              </c:pt>
              <c:pt idx="7">
                <c:v>492.13</c:v>
              </c:pt>
              <c:pt idx="8">
                <c:v>532.1</c:v>
              </c:pt>
              <c:pt idx="9">
                <c:v>572.5</c:v>
              </c:pt>
              <c:pt idx="10">
                <c:v>592.2</c:v>
              </c:pt>
              <c:pt idx="11">
                <c:v>600</c:v>
              </c:pt>
              <c:pt idx="12">
                <c:v>594.38</c:v>
              </c:pt>
              <c:pt idx="13">
                <c:v>606.9</c:v>
              </c:pt>
              <c:pt idx="14">
                <c:v>618.4</c:v>
              </c:pt>
              <c:pt idx="15">
                <c:v>612.75</c:v>
              </c:pt>
              <c:pt idx="16">
                <c:v>603.13</c:v>
              </c:pt>
              <c:pt idx="17">
                <c:v>623.8</c:v>
              </c:pt>
              <c:pt idx="18">
                <c:v>648.75</c:v>
              </c:pt>
              <c:pt idx="19">
                <c:v>656.3</c:v>
              </c:pt>
              <c:pt idx="20">
                <c:v>637.13</c:v>
              </c:pt>
              <c:pt idx="21">
                <c:v>622.4</c:v>
              </c:pt>
              <c:pt idx="22">
                <c:v>618.5</c:v>
              </c:pt>
              <c:pt idx="23">
                <c:v>590.83</c:v>
              </c:pt>
            </c:numLit>
          </c:val>
          <c:smooth val="0"/>
        </c:ser>
        <c:ser>
          <c:idx val="4"/>
          <c:order val="4"/>
          <c:tx>
            <c:v>DAP FOB Golfo exportación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FF6600"/>
                </a:solidFill>
              </a:ln>
            </c:spPr>
          </c:marker>
          <c:cat>
            <c:numLit>
              <c:ptCount val="24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  <c:pt idx="22">
                <c:v>40848</c:v>
              </c:pt>
              <c:pt idx="23">
                <c:v>40878</c:v>
              </c:pt>
            </c:numLit>
          </c:cat>
          <c:val>
            <c:numLit>
              <c:ptCount val="24"/>
              <c:pt idx="0">
                <c:v>406.88</c:v>
              </c:pt>
              <c:pt idx="1">
                <c:v>482.5</c:v>
              </c:pt>
              <c:pt idx="2">
                <c:v>497</c:v>
              </c:pt>
              <c:pt idx="3">
                <c:v>466.25</c:v>
              </c:pt>
              <c:pt idx="4">
                <c:v>466.5</c:v>
              </c:pt>
              <c:pt idx="5">
                <c:v>448.13</c:v>
              </c:pt>
              <c:pt idx="6">
                <c:v>456.25</c:v>
              </c:pt>
              <c:pt idx="7">
                <c:v>493</c:v>
              </c:pt>
              <c:pt idx="8">
                <c:v>516</c:v>
              </c:pt>
              <c:pt idx="9">
                <c:v>573.75</c:v>
              </c:pt>
              <c:pt idx="10">
                <c:v>592.2</c:v>
              </c:pt>
              <c:pt idx="11">
                <c:v>576.88</c:v>
              </c:pt>
              <c:pt idx="12">
                <c:v>600</c:v>
              </c:pt>
              <c:pt idx="13">
                <c:v>607.4</c:v>
              </c:pt>
              <c:pt idx="14">
                <c:v>620</c:v>
              </c:pt>
              <c:pt idx="15">
                <c:v>606</c:v>
              </c:pt>
              <c:pt idx="16">
                <c:v>613.4</c:v>
              </c:pt>
              <c:pt idx="17">
                <c:v>618.13</c:v>
              </c:pt>
              <c:pt idx="18">
                <c:v>644.4</c:v>
              </c:pt>
              <c:pt idx="19">
                <c:v>656.5</c:v>
              </c:pt>
              <c:pt idx="20">
                <c:v>641.38</c:v>
              </c:pt>
              <c:pt idx="21">
                <c:v>573.8</c:v>
              </c:pt>
              <c:pt idx="22">
                <c:v>625</c:v>
              </c:pt>
              <c:pt idx="23">
                <c:v>598.33</c:v>
              </c:pt>
            </c:numLit>
          </c:val>
          <c:smooth val="0"/>
        </c:ser>
        <c:marker val="1"/>
        <c:axId val="21540156"/>
        <c:axId val="59643677"/>
      </c:lineChart>
      <c:catAx>
        <c:axId val="21540156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643677"/>
        <c:crosses val="autoZero"/>
        <c:auto val="1"/>
        <c:lblOffset val="100"/>
        <c:tickLblSkip val="1"/>
        <c:noMultiLvlLbl val="0"/>
      </c:catAx>
      <c:valAx>
        <c:axId val="59643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5401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5"/>
          <c:y val="0.37275"/>
          <c:w val="0.18775"/>
          <c:h val="0.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Figura 2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Evolución del precio promedio mensual de superfosfato triple (SFT)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(US$/ton)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Años 2010-2011</a:t>
            </a:r>
          </a:p>
        </c:rich>
      </c:tx>
      <c:layout>
        <c:manualLayout>
          <c:xMode val="factor"/>
          <c:yMode val="factor"/>
          <c:x val="-0.0012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25"/>
          <c:y val="0.16925"/>
          <c:w val="0.6815"/>
          <c:h val="0.703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24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  <c:pt idx="22">
                <c:v>40848</c:v>
              </c:pt>
              <c:pt idx="23">
                <c:v>40878</c:v>
              </c:pt>
            </c:numLit>
          </c:cat>
          <c:val>
            <c:numLit>
              <c:ptCount val="24"/>
              <c:pt idx="0">
                <c:v>471.51</c:v>
              </c:pt>
              <c:pt idx="1">
                <c:v>490.71</c:v>
              </c:pt>
              <c:pt idx="2">
                <c:v>576.62</c:v>
              </c:pt>
              <c:pt idx="3">
                <c:v>567.59</c:v>
              </c:pt>
              <c:pt idx="4">
                <c:v>548.63</c:v>
              </c:pt>
              <c:pt idx="5">
                <c:v>534.53</c:v>
              </c:pt>
              <c:pt idx="6">
                <c:v>539.51</c:v>
              </c:pt>
              <c:pt idx="7">
                <c:v>563.23</c:v>
              </c:pt>
              <c:pt idx="8">
                <c:v>577</c:v>
              </c:pt>
              <c:pt idx="9">
                <c:v>588.79</c:v>
              </c:pt>
              <c:pt idx="10">
                <c:v>617.95</c:v>
              </c:pt>
              <c:pt idx="11">
                <c:v>672</c:v>
              </c:pt>
              <c:pt idx="12">
                <c:v>669.86</c:v>
              </c:pt>
              <c:pt idx="13">
                <c:v>695.53</c:v>
              </c:pt>
              <c:pt idx="14">
                <c:v>689.79</c:v>
              </c:pt>
              <c:pt idx="15">
                <c:v>740.56</c:v>
              </c:pt>
              <c:pt idx="16">
                <c:v>763.85</c:v>
              </c:pt>
              <c:pt idx="17">
                <c:v>761.12</c:v>
              </c:pt>
              <c:pt idx="18">
                <c:v>771.75</c:v>
              </c:pt>
              <c:pt idx="19">
                <c:v>754.68</c:v>
              </c:pt>
              <c:pt idx="20">
                <c:v>802.13</c:v>
              </c:pt>
              <c:pt idx="21">
                <c:v>768.91</c:v>
              </c:pt>
              <c:pt idx="22">
                <c:v>779.8</c:v>
              </c:pt>
              <c:pt idx="23">
                <c:v>766.64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24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  <c:pt idx="22">
                <c:v>40848</c:v>
              </c:pt>
              <c:pt idx="23">
                <c:v>40878</c:v>
              </c:pt>
            </c:numLit>
          </c:cat>
          <c:val>
            <c:numLit>
              <c:ptCount val="24"/>
              <c:pt idx="1">
                <c:v>342.454146161288</c:v>
              </c:pt>
              <c:pt idx="2">
                <c:v>292.3684576755815</c:v>
              </c:pt>
              <c:pt idx="3">
                <c:v>447.6214906958055</c:v>
              </c:pt>
              <c:pt idx="4">
                <c:v>396.615326938934</c:v>
              </c:pt>
              <c:pt idx="5">
                <c:v>395.6528756610004</c:v>
              </c:pt>
              <c:pt idx="6">
                <c:v>411.62856965407946</c:v>
              </c:pt>
              <c:pt idx="7">
                <c:v>401.0109056825249</c:v>
              </c:pt>
              <c:pt idx="8">
                <c:v>411.1748386467721</c:v>
              </c:pt>
              <c:pt idx="9">
                <c:v>384.0462538734262</c:v>
              </c:pt>
              <c:pt idx="10">
                <c:v>390.32305985217346</c:v>
              </c:pt>
              <c:pt idx="12">
                <c:v>358.015031693889</c:v>
              </c:pt>
              <c:pt idx="14">
                <c:v>521.689828942894</c:v>
              </c:pt>
              <c:pt idx="15">
                <c:v>535.4997572595283</c:v>
              </c:pt>
              <c:pt idx="16">
                <c:v>556.0136701127714</c:v>
              </c:pt>
              <c:pt idx="17">
                <c:v>555.298368665439</c:v>
              </c:pt>
              <c:pt idx="18">
                <c:v>551.2978205904708</c:v>
              </c:pt>
              <c:pt idx="19">
                <c:v>552.1545752604248</c:v>
              </c:pt>
              <c:pt idx="20">
                <c:v>579.0629298168993</c:v>
              </c:pt>
              <c:pt idx="21">
                <c:v>677.068094077009</c:v>
              </c:pt>
              <c:pt idx="23">
                <c:v>660</c:v>
              </c:pt>
            </c:numLit>
          </c:val>
          <c:smooth val="0"/>
        </c:ser>
        <c:marker val="1"/>
        <c:axId val="67031046"/>
        <c:axId val="66408503"/>
      </c:lineChart>
      <c:catAx>
        <c:axId val="67031046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408503"/>
        <c:crosses val="autoZero"/>
        <c:auto val="1"/>
        <c:lblOffset val="100"/>
        <c:tickLblSkip val="1"/>
        <c:noMultiLvlLbl val="0"/>
      </c:catAx>
      <c:valAx>
        <c:axId val="66408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387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31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5"/>
          <c:y val="0.37125"/>
          <c:w val="0.146"/>
          <c:h val="0.1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Figura 3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Evolución del precio promedio mensual de sulfato de potasio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(US$/ton)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Años 2010-2011
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"/>
          <c:y val="0.19375"/>
          <c:w val="0.68525"/>
          <c:h val="0.7122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24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  <c:pt idx="22">
                <c:v>40848</c:v>
              </c:pt>
              <c:pt idx="23">
                <c:v>40878</c:v>
              </c:pt>
            </c:numLit>
          </c:cat>
          <c:val>
            <c:numLit>
              <c:ptCount val="24"/>
              <c:pt idx="0">
                <c:v>1402.86</c:v>
              </c:pt>
              <c:pt idx="1">
                <c:v>1318.83</c:v>
              </c:pt>
              <c:pt idx="2">
                <c:v>1231.03</c:v>
              </c:pt>
              <c:pt idx="3">
                <c:v>1237.03</c:v>
              </c:pt>
              <c:pt idx="4">
                <c:v>1193.45</c:v>
              </c:pt>
              <c:pt idx="5">
                <c:v>1146.62</c:v>
              </c:pt>
              <c:pt idx="6">
                <c:v>1157.3</c:v>
              </c:pt>
              <c:pt idx="7">
                <c:v>1219.98</c:v>
              </c:pt>
              <c:pt idx="8">
                <c:v>1047.46</c:v>
              </c:pt>
              <c:pt idx="9">
                <c:v>1068.86</c:v>
              </c:pt>
              <c:pt idx="10">
                <c:v>1096.9</c:v>
              </c:pt>
              <c:pt idx="11">
                <c:v>1114.31</c:v>
              </c:pt>
              <c:pt idx="12">
                <c:v>1080.94</c:v>
              </c:pt>
              <c:pt idx="13">
                <c:v>1122.7</c:v>
              </c:pt>
              <c:pt idx="14">
                <c:v>1124.89</c:v>
              </c:pt>
              <c:pt idx="15">
                <c:v>1144.77</c:v>
              </c:pt>
              <c:pt idx="16">
                <c:v>1092.51</c:v>
              </c:pt>
              <c:pt idx="17">
                <c:v>1088.6</c:v>
              </c:pt>
              <c:pt idx="18">
                <c:v>1103.81</c:v>
              </c:pt>
              <c:pt idx="19">
                <c:v>1071.15</c:v>
              </c:pt>
              <c:pt idx="20">
                <c:v>1046.12</c:v>
              </c:pt>
              <c:pt idx="21">
                <c:v>988.78</c:v>
              </c:pt>
              <c:pt idx="22">
                <c:v>995.2</c:v>
              </c:pt>
              <c:pt idx="23">
                <c:v>978.4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24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  <c:pt idx="22">
                <c:v>40848</c:v>
              </c:pt>
              <c:pt idx="23">
                <c:v>40878</c:v>
              </c:pt>
            </c:numLit>
          </c:cat>
          <c:val>
            <c:numLit>
              <c:ptCount val="24"/>
              <c:pt idx="0">
                <c:v>692.5007202535292</c:v>
              </c:pt>
              <c:pt idx="2">
                <c:v>632.6665473591275</c:v>
              </c:pt>
              <c:pt idx="3">
                <c:v>690</c:v>
              </c:pt>
              <c:pt idx="4">
                <c:v>659.3329606023333</c:v>
              </c:pt>
              <c:pt idx="5">
                <c:v>596.5002660039379</c:v>
              </c:pt>
              <c:pt idx="6">
                <c:v>670.9791666666666</c:v>
              </c:pt>
              <c:pt idx="7">
                <c:v>634</c:v>
              </c:pt>
              <c:pt idx="8">
                <c:v>620.7090258737944</c:v>
              </c:pt>
              <c:pt idx="9">
                <c:v>614.7507564931403</c:v>
              </c:pt>
              <c:pt idx="12">
                <c:v>667</c:v>
              </c:pt>
              <c:pt idx="13">
                <c:v>593.0000955292319</c:v>
              </c:pt>
              <c:pt idx="14">
                <c:v>659.3334531081567</c:v>
              </c:pt>
              <c:pt idx="15">
                <c:v>688.8930249897024</c:v>
              </c:pt>
              <c:pt idx="17">
                <c:v>705.8034534502178</c:v>
              </c:pt>
              <c:pt idx="18">
                <c:v>694.9126791833447</c:v>
              </c:pt>
              <c:pt idx="19">
                <c:v>670.0021565667457</c:v>
              </c:pt>
              <c:pt idx="20">
                <c:v>751.8040062018467</c:v>
              </c:pt>
              <c:pt idx="21">
                <c:v>677.068094077009</c:v>
              </c:pt>
              <c:pt idx="23">
                <c:v>660</c:v>
              </c:pt>
            </c:numLit>
          </c:val>
          <c:smooth val="0"/>
        </c:ser>
        <c:marker val="1"/>
        <c:axId val="60805616"/>
        <c:axId val="10379633"/>
      </c:lineChart>
      <c:catAx>
        <c:axId val="60805616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379633"/>
        <c:crosses val="autoZero"/>
        <c:auto val="1"/>
        <c:lblOffset val="100"/>
        <c:tickLblSkip val="1"/>
        <c:noMultiLvlLbl val="0"/>
      </c:catAx>
      <c:valAx>
        <c:axId val="10379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056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75"/>
          <c:y val="0.26475"/>
          <c:w val="0.1915"/>
          <c:h val="0.4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Figura 4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Evolución de precios promedio mensuales de urea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(US$/ton)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Años 2010-2011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5"/>
          <c:y val="0.14425"/>
          <c:w val="0.69875"/>
          <c:h val="0.74025"/>
        </c:manualLayout>
      </c:layout>
      <c:lineChart>
        <c:grouping val="standard"/>
        <c:varyColors val="0"/>
        <c:ser>
          <c:idx val="0"/>
          <c:order val="0"/>
          <c:tx>
            <c:v>Precio interno US$/ton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24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  <c:pt idx="22">
                <c:v>40848</c:v>
              </c:pt>
              <c:pt idx="23">
                <c:v>40878</c:v>
              </c:pt>
            </c:numLit>
          </c:cat>
          <c:val>
            <c:numLit>
              <c:ptCount val="24"/>
              <c:pt idx="0">
                <c:v>498.76</c:v>
              </c:pt>
              <c:pt idx="1">
                <c:v>482.38</c:v>
              </c:pt>
              <c:pt idx="2">
                <c:v>490.13</c:v>
              </c:pt>
              <c:pt idx="3">
                <c:v>478.75</c:v>
              </c:pt>
              <c:pt idx="4">
                <c:v>452.49</c:v>
              </c:pt>
              <c:pt idx="5">
                <c:v>451.44</c:v>
              </c:pt>
              <c:pt idx="6">
                <c:v>421.84</c:v>
              </c:pt>
              <c:pt idx="7">
                <c:v>439.09</c:v>
              </c:pt>
              <c:pt idx="8">
                <c:v>487.91</c:v>
              </c:pt>
              <c:pt idx="9">
                <c:v>497.54</c:v>
              </c:pt>
              <c:pt idx="10">
                <c:v>612.2</c:v>
              </c:pt>
              <c:pt idx="11">
                <c:v>637.14</c:v>
              </c:pt>
              <c:pt idx="12">
                <c:v>619.28</c:v>
              </c:pt>
              <c:pt idx="13">
                <c:v>637.18</c:v>
              </c:pt>
              <c:pt idx="14">
                <c:v>628.79</c:v>
              </c:pt>
              <c:pt idx="15">
                <c:v>605.32</c:v>
              </c:pt>
              <c:pt idx="16">
                <c:v>706.39</c:v>
              </c:pt>
              <c:pt idx="17">
                <c:v>725.16</c:v>
              </c:pt>
              <c:pt idx="18">
                <c:v>735.3</c:v>
              </c:pt>
              <c:pt idx="19">
                <c:v>711.51</c:v>
              </c:pt>
              <c:pt idx="20">
                <c:v>755.67</c:v>
              </c:pt>
              <c:pt idx="21">
                <c:v>714.25</c:v>
              </c:pt>
              <c:pt idx="22">
                <c:v>710.03</c:v>
              </c:pt>
              <c:pt idx="23">
                <c:v>698.05</c:v>
              </c:pt>
            </c:numLit>
          </c:val>
          <c:smooth val="0"/>
        </c:ser>
        <c:ser>
          <c:idx val="1"/>
          <c:order val="1"/>
          <c:tx>
            <c:v>US$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24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  <c:pt idx="22">
                <c:v>40848</c:v>
              </c:pt>
              <c:pt idx="23">
                <c:v>40878</c:v>
              </c:pt>
            </c:numLit>
          </c:cat>
          <c:val>
            <c:numLit>
              <c:ptCount val="24"/>
              <c:pt idx="0">
                <c:v>331.55214287112614</c:v>
              </c:pt>
              <c:pt idx="1">
                <c:v>357.5032667224447</c:v>
              </c:pt>
              <c:pt idx="2">
                <c:v>361.8577780141206</c:v>
              </c:pt>
              <c:pt idx="3">
                <c:v>355.9463764479522</c:v>
              </c:pt>
              <c:pt idx="4">
                <c:v>363.4592337351535</c:v>
              </c:pt>
              <c:pt idx="5">
                <c:v>307.1783745431504</c:v>
              </c:pt>
              <c:pt idx="6">
                <c:v>331.24695293072216</c:v>
              </c:pt>
              <c:pt idx="7">
                <c:v>323.06046863901025</c:v>
              </c:pt>
              <c:pt idx="8">
                <c:v>330.1935563575378</c:v>
              </c:pt>
              <c:pt idx="9">
                <c:v>358.133666467582</c:v>
              </c:pt>
              <c:pt idx="10">
                <c:v>342.48600999261294</c:v>
              </c:pt>
              <c:pt idx="11">
                <c:v>436.80233246846865</c:v>
              </c:pt>
              <c:pt idx="12">
                <c:v>440.5818100860906</c:v>
              </c:pt>
              <c:pt idx="13">
                <c:v>441.864003922512</c:v>
              </c:pt>
              <c:pt idx="14">
                <c:v>459.9972213524979</c:v>
              </c:pt>
              <c:pt idx="15">
                <c:v>404.8221296751432</c:v>
              </c:pt>
              <c:pt idx="16">
                <c:v>433.32</c:v>
              </c:pt>
              <c:pt idx="17">
                <c:v>456.9</c:v>
              </c:pt>
              <c:pt idx="18">
                <c:v>517.2574768428623</c:v>
              </c:pt>
              <c:pt idx="19">
                <c:v>516.1481458623916</c:v>
              </c:pt>
              <c:pt idx="20">
                <c:v>515.5093064975919</c:v>
              </c:pt>
              <c:pt idx="21">
                <c:v>560.4810789587234</c:v>
              </c:pt>
              <c:pt idx="22">
                <c:v>540.3685182589738</c:v>
              </c:pt>
              <c:pt idx="23">
                <c:v>521.6453366032836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24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  <c:pt idx="22">
                <c:v>40848</c:v>
              </c:pt>
              <c:pt idx="23">
                <c:v>40878</c:v>
              </c:pt>
            </c:numLit>
          </c:cat>
          <c:val>
            <c:numLit>
              <c:ptCount val="24"/>
              <c:pt idx="0">
                <c:v>319.63</c:v>
              </c:pt>
              <c:pt idx="1">
                <c:v>319.75</c:v>
              </c:pt>
              <c:pt idx="2">
                <c:v>314.6</c:v>
              </c:pt>
              <c:pt idx="3">
                <c:v>295.13</c:v>
              </c:pt>
              <c:pt idx="4">
                <c:v>271.2</c:v>
              </c:pt>
              <c:pt idx="5">
                <c:v>239</c:v>
              </c:pt>
              <c:pt idx="6">
                <c:v>262.75</c:v>
              </c:pt>
              <c:pt idx="7">
                <c:v>297.7</c:v>
              </c:pt>
              <c:pt idx="8">
                <c:v>330.5</c:v>
              </c:pt>
              <c:pt idx="9">
                <c:v>348.13</c:v>
              </c:pt>
              <c:pt idx="10">
                <c:v>374.7</c:v>
              </c:pt>
              <c:pt idx="11">
                <c:v>372.17</c:v>
              </c:pt>
              <c:pt idx="12">
                <c:v>380.3</c:v>
              </c:pt>
              <c:pt idx="13">
                <c:v>374.9</c:v>
              </c:pt>
              <c:pt idx="14">
                <c:v>355.6</c:v>
              </c:pt>
              <c:pt idx="15">
                <c:v>330.8</c:v>
              </c:pt>
              <c:pt idx="16">
                <c:v>390.5</c:v>
              </c:pt>
              <c:pt idx="17">
                <c:v>475.4</c:v>
              </c:pt>
              <c:pt idx="18">
                <c:v>483.5</c:v>
              </c:pt>
              <c:pt idx="19">
                <c:v>483.9</c:v>
              </c:pt>
              <c:pt idx="20">
                <c:v>506.8</c:v>
              </c:pt>
              <c:pt idx="21">
                <c:v>478</c:v>
              </c:pt>
              <c:pt idx="22">
                <c:v>469.6</c:v>
              </c:pt>
              <c:pt idx="23">
                <c:v>397.5</c:v>
              </c:pt>
            </c:numLit>
          </c:val>
          <c:smooth val="0"/>
        </c:ser>
        <c:marker val="1"/>
        <c:axId val="26307834"/>
        <c:axId val="35443915"/>
      </c:lineChart>
      <c:catAx>
        <c:axId val="26307834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443915"/>
        <c:crosses val="autoZero"/>
        <c:auto val="1"/>
        <c:lblOffset val="100"/>
        <c:tickLblSkip val="1"/>
        <c:noMultiLvlLbl val="0"/>
      </c:catAx>
      <c:valAx>
        <c:axId val="35443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307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5"/>
          <c:y val="0.233"/>
          <c:w val="0.16375"/>
          <c:h val="0.4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6867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87717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733425</xdr:colOff>
      <xdr:row>30</xdr:row>
      <xdr:rowOff>133350</xdr:rowOff>
    </xdr:to>
    <xdr:graphicFrame>
      <xdr:nvGraphicFramePr>
        <xdr:cNvPr id="1" name="2 Gráfico"/>
        <xdr:cNvGraphicFramePr/>
      </xdr:nvGraphicFramePr>
      <xdr:xfrm>
        <a:off x="0" y="0"/>
        <a:ext cx="75914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8</xdr:col>
      <xdr:colOff>752475</xdr:colOff>
      <xdr:row>8</xdr:row>
      <xdr:rowOff>152400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9525" y="333375"/>
          <a:ext cx="683895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Este boletín contiene información sobre los principales insumos utilizados en la agricultura nacional, entre los que se encuentran: alimentación animal, fertilizantes, agroquímicos y semillas. La información hace referencia a precios nacionales, internacionales, importaciones y exportaciones actualizadas al mes de diciembre de 2011.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0.94025</cdr:y>
    </cdr:from>
    <cdr:to>
      <cdr:x>1</cdr:x>
      <cdr:y>0.992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400550"/>
          <a:ext cx="7696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elaborado por Odepa con información de Servicio Nacional de Aduanas, distribuidores, Green Markets, Icis Pricing y Fertecon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733425</xdr:colOff>
      <xdr:row>28</xdr:row>
      <xdr:rowOff>152400</xdr:rowOff>
    </xdr:to>
    <xdr:graphicFrame>
      <xdr:nvGraphicFramePr>
        <xdr:cNvPr id="1" name="3 Gráfico"/>
        <xdr:cNvGraphicFramePr/>
      </xdr:nvGraphicFramePr>
      <xdr:xfrm>
        <a:off x="0" y="0"/>
        <a:ext cx="75914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-0.0025</cdr:x>
      <cdr:y>0.9475</cdr:y>
    </cdr:from>
    <cdr:to>
      <cdr:x>1</cdr:x>
      <cdr:y>0.9985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6248400"/>
          <a:ext cx="76485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Fuente: elaborado por Odepa con información de Servicio Nacional de Aduanas y distribuidores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723900</xdr:colOff>
      <xdr:row>40</xdr:row>
      <xdr:rowOff>123825</xdr:rowOff>
    </xdr:to>
    <xdr:graphicFrame>
      <xdr:nvGraphicFramePr>
        <xdr:cNvPr id="1" name="1 Gráfico"/>
        <xdr:cNvGraphicFramePr/>
      </xdr:nvGraphicFramePr>
      <xdr:xfrm>
        <a:off x="0" y="0"/>
        <a:ext cx="75819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0.953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667250"/>
          <a:ext cx="68770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Fuente: elaborado por Odepa con información de Servicio Nacional de Aduanas y distribuidores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704850</xdr:colOff>
      <xdr:row>30</xdr:row>
      <xdr:rowOff>47625</xdr:rowOff>
    </xdr:to>
    <xdr:graphicFrame>
      <xdr:nvGraphicFramePr>
        <xdr:cNvPr id="1" name="1 Gráfico"/>
        <xdr:cNvGraphicFramePr/>
      </xdr:nvGraphicFramePr>
      <xdr:xfrm>
        <a:off x="0" y="0"/>
        <a:ext cx="68008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0.94625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714875"/>
          <a:ext cx="76962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elaborado por Odepa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 información de distribuidores, Servicio Nacional de Aduanas, Green Markets, Fertecon, Icis Pricing.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2" width="11.421875" style="54" customWidth="1"/>
    <col min="3" max="3" width="10.7109375" style="54" customWidth="1"/>
    <col min="4" max="6" width="11.421875" style="54" customWidth="1"/>
    <col min="7" max="7" width="11.140625" style="54" customWidth="1"/>
    <col min="8" max="8" width="4.421875" style="54" customWidth="1"/>
    <col min="9" max="16384" width="11.421875" style="54" customWidth="1"/>
  </cols>
  <sheetData>
    <row r="1" spans="1:9" ht="15.75">
      <c r="A1" s="78"/>
      <c r="B1" s="76"/>
      <c r="C1" s="76"/>
      <c r="D1" s="76"/>
      <c r="E1" s="76"/>
      <c r="F1" s="76"/>
      <c r="G1" s="76"/>
      <c r="I1" s="54" t="s">
        <v>330</v>
      </c>
    </row>
    <row r="2" spans="1:7" ht="15">
      <c r="A2" s="76"/>
      <c r="B2" s="76"/>
      <c r="C2" s="76"/>
      <c r="D2" s="76"/>
      <c r="E2" s="76"/>
      <c r="F2" s="76"/>
      <c r="G2" s="76"/>
    </row>
    <row r="3" spans="1:7" ht="15.75">
      <c r="A3" s="78"/>
      <c r="B3" s="76"/>
      <c r="C3" s="76"/>
      <c r="D3" s="76"/>
      <c r="E3" s="76"/>
      <c r="F3" s="76"/>
      <c r="G3" s="76"/>
    </row>
    <row r="4" spans="1:7" ht="15">
      <c r="A4" s="76"/>
      <c r="B4" s="76"/>
      <c r="C4" s="76"/>
      <c r="D4" s="74"/>
      <c r="E4" s="76"/>
      <c r="F4" s="76"/>
      <c r="G4" s="76"/>
    </row>
    <row r="5" spans="1:7" ht="15.75">
      <c r="A5" s="78"/>
      <c r="B5" s="76"/>
      <c r="C5" s="76"/>
      <c r="D5" s="81"/>
      <c r="E5" s="76"/>
      <c r="F5" s="76"/>
      <c r="G5" s="76"/>
    </row>
    <row r="6" spans="1:7" ht="15.75">
      <c r="A6" s="78"/>
      <c r="B6" s="76"/>
      <c r="C6" s="76"/>
      <c r="D6" s="76"/>
      <c r="E6" s="76"/>
      <c r="F6" s="76"/>
      <c r="G6" s="76"/>
    </row>
    <row r="7" spans="1:7" ht="15.75">
      <c r="A7" s="78"/>
      <c r="B7" s="76"/>
      <c r="C7" s="76"/>
      <c r="D7" s="76"/>
      <c r="E7" s="76"/>
      <c r="F7" s="76"/>
      <c r="G7" s="76"/>
    </row>
    <row r="8" spans="1:7" ht="15">
      <c r="A8" s="76"/>
      <c r="B8" s="76"/>
      <c r="C8" s="76"/>
      <c r="D8" s="74"/>
      <c r="E8" s="76"/>
      <c r="F8" s="76"/>
      <c r="G8" s="76"/>
    </row>
    <row r="9" spans="1:7" ht="15.75">
      <c r="A9" s="80"/>
      <c r="B9" s="76"/>
      <c r="C9" s="76"/>
      <c r="D9" s="76"/>
      <c r="E9" s="76"/>
      <c r="F9" s="76"/>
      <c r="G9" s="76"/>
    </row>
    <row r="10" spans="1:7" ht="15.75">
      <c r="A10" s="78"/>
      <c r="B10" s="76"/>
      <c r="C10" s="76"/>
      <c r="D10" s="76"/>
      <c r="E10" s="76"/>
      <c r="F10" s="76"/>
      <c r="G10" s="76"/>
    </row>
    <row r="11" spans="1:7" ht="15.75">
      <c r="A11" s="78"/>
      <c r="B11" s="76"/>
      <c r="C11" s="76"/>
      <c r="D11" s="76"/>
      <c r="E11" s="76"/>
      <c r="F11" s="76"/>
      <c r="G11" s="76"/>
    </row>
    <row r="12" spans="1:7" ht="15.75">
      <c r="A12" s="78"/>
      <c r="B12" s="76"/>
      <c r="C12" s="76"/>
      <c r="D12" s="76"/>
      <c r="E12" s="76"/>
      <c r="F12" s="76"/>
      <c r="G12" s="76"/>
    </row>
    <row r="13" spans="1:8" ht="24.75">
      <c r="A13" s="76"/>
      <c r="B13" s="76"/>
      <c r="C13" s="298" t="s">
        <v>143</v>
      </c>
      <c r="D13" s="298"/>
      <c r="E13" s="298"/>
      <c r="F13" s="298"/>
      <c r="G13" s="298"/>
      <c r="H13" s="298"/>
    </row>
    <row r="14" spans="1:7" ht="15">
      <c r="A14" s="76"/>
      <c r="B14" s="76"/>
      <c r="C14" s="76"/>
      <c r="D14" s="76"/>
      <c r="E14" s="76"/>
      <c r="F14" s="76"/>
      <c r="G14" s="76"/>
    </row>
    <row r="15" spans="1:8" ht="15.75">
      <c r="A15" s="76"/>
      <c r="B15" s="76"/>
      <c r="C15" s="299"/>
      <c r="D15" s="299"/>
      <c r="E15" s="299"/>
      <c r="F15" s="299"/>
      <c r="G15" s="299"/>
      <c r="H15" s="299"/>
    </row>
    <row r="16" spans="1:7" ht="15">
      <c r="A16" s="76"/>
      <c r="B16" s="76"/>
      <c r="C16" s="76"/>
      <c r="D16" s="76"/>
      <c r="E16" s="76"/>
      <c r="F16" s="76"/>
      <c r="G16" s="76"/>
    </row>
    <row r="17" spans="1:7" ht="15">
      <c r="A17" s="76"/>
      <c r="B17" s="76"/>
      <c r="C17" s="76"/>
      <c r="D17" s="76"/>
      <c r="E17" s="76"/>
      <c r="F17" s="76"/>
      <c r="G17" s="76"/>
    </row>
    <row r="18" spans="1:7" ht="15">
      <c r="A18" s="76"/>
      <c r="B18" s="76"/>
      <c r="C18" s="76"/>
      <c r="D18" s="76" t="s">
        <v>389</v>
      </c>
      <c r="E18" s="76"/>
      <c r="F18" s="76"/>
      <c r="G18" s="76"/>
    </row>
    <row r="19" spans="1:7" ht="15">
      <c r="A19" s="76"/>
      <c r="B19" s="76"/>
      <c r="C19" s="76"/>
      <c r="D19" s="76"/>
      <c r="E19" s="76"/>
      <c r="F19" s="76"/>
      <c r="G19" s="76"/>
    </row>
    <row r="20" spans="1:7" ht="15.75">
      <c r="A20" s="78"/>
      <c r="B20" s="76"/>
      <c r="C20" s="76"/>
      <c r="D20" s="76"/>
      <c r="E20" s="76"/>
      <c r="F20" s="76"/>
      <c r="G20" s="76"/>
    </row>
    <row r="21" spans="1:7" ht="15.75">
      <c r="A21" s="78"/>
      <c r="B21" s="76"/>
      <c r="C21" s="76"/>
      <c r="D21" s="74"/>
      <c r="E21" s="76"/>
      <c r="F21" s="76"/>
      <c r="G21" s="76"/>
    </row>
    <row r="22" spans="1:7" ht="15.75">
      <c r="A22" s="78"/>
      <c r="B22" s="76"/>
      <c r="C22" s="76"/>
      <c r="D22" s="75"/>
      <c r="E22" s="76"/>
      <c r="F22" s="76"/>
      <c r="G22" s="76"/>
    </row>
    <row r="23" spans="1:7" ht="15.75">
      <c r="A23" s="78"/>
      <c r="B23" s="76"/>
      <c r="C23" s="76"/>
      <c r="D23" s="76"/>
      <c r="E23" s="76"/>
      <c r="F23" s="76"/>
      <c r="G23" s="76"/>
    </row>
    <row r="24" spans="1:7" ht="15.75">
      <c r="A24" s="78"/>
      <c r="B24" s="76"/>
      <c r="C24" s="76"/>
      <c r="D24" s="76"/>
      <c r="E24" s="76"/>
      <c r="F24" s="76"/>
      <c r="G24" s="76"/>
    </row>
    <row r="25" spans="1:7" ht="15.75">
      <c r="A25" s="78"/>
      <c r="B25" s="76"/>
      <c r="C25" s="76"/>
      <c r="D25" s="76"/>
      <c r="E25" s="76"/>
      <c r="F25" s="76"/>
      <c r="G25" s="76"/>
    </row>
    <row r="26" spans="1:7" ht="15.75">
      <c r="A26" s="78"/>
      <c r="B26" s="76"/>
      <c r="C26" s="76"/>
      <c r="D26" s="74"/>
      <c r="E26" s="76"/>
      <c r="F26" s="76"/>
      <c r="G26" s="76"/>
    </row>
    <row r="27" spans="1:7" ht="15.75">
      <c r="A27" s="78"/>
      <c r="B27" s="76"/>
      <c r="C27" s="76"/>
      <c r="D27" s="76"/>
      <c r="E27" s="76"/>
      <c r="F27" s="76"/>
      <c r="G27" s="76"/>
    </row>
    <row r="28" spans="1:7" ht="15.75">
      <c r="A28" s="78"/>
      <c r="B28" s="76"/>
      <c r="C28" s="76"/>
      <c r="D28" s="76"/>
      <c r="E28" s="76"/>
      <c r="F28" s="76"/>
      <c r="G28" s="76"/>
    </row>
    <row r="29" spans="1:7" ht="15.75">
      <c r="A29" s="78"/>
      <c r="B29" s="76"/>
      <c r="C29" s="76"/>
      <c r="D29" s="76"/>
      <c r="E29" s="76"/>
      <c r="F29" s="76"/>
      <c r="G29" s="76"/>
    </row>
    <row r="30" spans="1:7" ht="15.75">
      <c r="A30" s="78"/>
      <c r="B30" s="76"/>
      <c r="C30" s="76"/>
      <c r="D30" s="76"/>
      <c r="E30" s="76"/>
      <c r="F30" s="76"/>
      <c r="G30" s="76"/>
    </row>
    <row r="31" spans="6:7" ht="15">
      <c r="F31" s="76"/>
      <c r="G31" s="76"/>
    </row>
    <row r="32" spans="6:7" ht="15">
      <c r="F32" s="76"/>
      <c r="G32" s="76"/>
    </row>
    <row r="33" spans="6:7" ht="15">
      <c r="F33" s="76"/>
      <c r="G33" s="76"/>
    </row>
    <row r="34" spans="1:7" ht="15.75">
      <c r="A34" s="78"/>
      <c r="B34" s="76"/>
      <c r="C34" s="76"/>
      <c r="D34" s="76"/>
      <c r="E34" s="76"/>
      <c r="F34" s="76"/>
      <c r="G34" s="76"/>
    </row>
    <row r="35" spans="1:7" ht="15.75">
      <c r="A35" s="78"/>
      <c r="B35" s="76"/>
      <c r="C35" s="76"/>
      <c r="D35" s="76"/>
      <c r="E35" s="76"/>
      <c r="F35" s="76"/>
      <c r="G35" s="76"/>
    </row>
    <row r="36" spans="1:7" ht="15.75">
      <c r="A36" s="78"/>
      <c r="B36" s="76"/>
      <c r="C36" s="76"/>
      <c r="D36" s="76"/>
      <c r="E36" s="76"/>
      <c r="F36" s="76"/>
      <c r="G36" s="76"/>
    </row>
    <row r="37" spans="1:7" ht="15.75">
      <c r="A37" s="78"/>
      <c r="B37" s="76"/>
      <c r="C37" s="76"/>
      <c r="D37" s="76"/>
      <c r="E37" s="76"/>
      <c r="F37" s="76"/>
      <c r="G37" s="76"/>
    </row>
    <row r="38" spans="1:7" ht="15.75">
      <c r="A38" s="72"/>
      <c r="B38" s="76"/>
      <c r="C38" s="72"/>
      <c r="D38" s="77"/>
      <c r="E38" s="76"/>
      <c r="F38" s="76"/>
      <c r="G38" s="76"/>
    </row>
    <row r="39" spans="1:7" ht="15.75">
      <c r="A39" s="78"/>
      <c r="E39" s="76"/>
      <c r="F39" s="76"/>
      <c r="G39" s="76"/>
    </row>
    <row r="40" spans="3:7" ht="15.75">
      <c r="C40" s="78" t="s">
        <v>445</v>
      </c>
      <c r="D40" s="77"/>
      <c r="E40" s="76"/>
      <c r="F40" s="76"/>
      <c r="G40" s="76"/>
    </row>
    <row r="44" spans="1:7" ht="15">
      <c r="A44" s="76"/>
      <c r="B44" s="76"/>
      <c r="C44" s="76"/>
      <c r="D44" s="74" t="s">
        <v>4</v>
      </c>
      <c r="E44" s="76"/>
      <c r="F44" s="76"/>
      <c r="G44" s="76"/>
    </row>
    <row r="45" spans="1:7" ht="15.75">
      <c r="A45" s="78"/>
      <c r="B45" s="76"/>
      <c r="C45" s="76"/>
      <c r="D45" s="81" t="s">
        <v>390</v>
      </c>
      <c r="E45" s="76"/>
      <c r="F45" s="76"/>
      <c r="G45" s="76"/>
    </row>
    <row r="46" spans="1:7" ht="15.75">
      <c r="A46" s="78"/>
      <c r="B46" s="76"/>
      <c r="C46" s="76"/>
      <c r="D46" s="76"/>
      <c r="E46" s="76"/>
      <c r="F46" s="76"/>
      <c r="G46" s="76"/>
    </row>
    <row r="47" spans="1:7" ht="15.75">
      <c r="A47" s="78"/>
      <c r="B47" s="76"/>
      <c r="C47" s="76"/>
      <c r="D47" s="76"/>
      <c r="E47" s="76"/>
      <c r="F47" s="76"/>
      <c r="G47" s="76"/>
    </row>
    <row r="48" spans="1:7" ht="15">
      <c r="A48" s="76"/>
      <c r="B48" s="76"/>
      <c r="C48" s="76"/>
      <c r="D48" s="74" t="s">
        <v>5</v>
      </c>
      <c r="E48" s="76"/>
      <c r="F48" s="76"/>
      <c r="G48" s="76"/>
    </row>
    <row r="49" spans="1:7" ht="15.75">
      <c r="A49" s="80"/>
      <c r="B49" s="76"/>
      <c r="C49" s="76"/>
      <c r="E49" s="76"/>
      <c r="F49" s="76"/>
      <c r="G49" s="76"/>
    </row>
    <row r="50" spans="1:7" ht="15.75">
      <c r="A50" s="78"/>
      <c r="B50" s="76"/>
      <c r="C50" s="76"/>
      <c r="D50" s="76"/>
      <c r="E50" s="76"/>
      <c r="F50" s="76"/>
      <c r="G50" s="76"/>
    </row>
    <row r="51" spans="1:7" ht="15">
      <c r="A51" s="76"/>
      <c r="B51" s="76"/>
      <c r="C51" s="76"/>
      <c r="D51" s="76"/>
      <c r="E51" s="76"/>
      <c r="F51" s="76"/>
      <c r="G51" s="76"/>
    </row>
    <row r="52" spans="1:7" ht="15">
      <c r="A52" s="76"/>
      <c r="B52" s="76"/>
      <c r="C52" s="76"/>
      <c r="D52" s="76"/>
      <c r="E52" s="76"/>
      <c r="F52" s="76"/>
      <c r="G52" s="76"/>
    </row>
    <row r="53" spans="1:7" ht="15">
      <c r="A53" s="76"/>
      <c r="B53" s="76"/>
      <c r="C53" s="76"/>
      <c r="D53" s="75" t="s">
        <v>269</v>
      </c>
      <c r="E53" s="76"/>
      <c r="F53" s="76"/>
      <c r="G53" s="76"/>
    </row>
    <row r="54" spans="1:7" ht="15">
      <c r="A54" s="76"/>
      <c r="B54" s="76"/>
      <c r="C54" s="76"/>
      <c r="D54" s="75" t="s">
        <v>142</v>
      </c>
      <c r="E54" s="76"/>
      <c r="F54" s="76"/>
      <c r="G54" s="76"/>
    </row>
    <row r="55" spans="1:7" ht="15">
      <c r="A55" s="76"/>
      <c r="B55" s="76"/>
      <c r="C55" s="76"/>
      <c r="D55" s="76"/>
      <c r="E55" s="76"/>
      <c r="F55" s="76"/>
      <c r="G55" s="76"/>
    </row>
    <row r="56" spans="1:7" ht="15">
      <c r="A56" s="76"/>
      <c r="B56" s="76"/>
      <c r="C56" s="76"/>
      <c r="D56" s="76"/>
      <c r="E56" s="76"/>
      <c r="F56" s="76"/>
      <c r="G56" s="76"/>
    </row>
    <row r="57" spans="1:7" ht="15">
      <c r="A57" s="76"/>
      <c r="B57" s="76"/>
      <c r="C57" s="76"/>
      <c r="D57" s="76"/>
      <c r="E57" s="76"/>
      <c r="F57" s="76"/>
      <c r="G57" s="76"/>
    </row>
    <row r="58" spans="1:7" ht="15.75">
      <c r="A58" s="78"/>
      <c r="B58" s="76"/>
      <c r="C58" s="76"/>
      <c r="D58" s="76"/>
      <c r="E58" s="76"/>
      <c r="F58" s="76"/>
      <c r="G58" s="76"/>
    </row>
    <row r="59" spans="1:7" ht="15.75">
      <c r="A59" s="78"/>
      <c r="B59" s="76"/>
      <c r="C59" s="76"/>
      <c r="D59" s="74" t="s">
        <v>0</v>
      </c>
      <c r="E59" s="76"/>
      <c r="F59" s="76"/>
      <c r="G59" s="76"/>
    </row>
    <row r="60" spans="1:7" ht="15.75">
      <c r="A60" s="78"/>
      <c r="B60" s="76"/>
      <c r="C60" s="76"/>
      <c r="D60" s="75" t="s">
        <v>2</v>
      </c>
      <c r="E60" s="76"/>
      <c r="F60" s="76"/>
      <c r="G60" s="76"/>
    </row>
    <row r="61" spans="1:12" ht="15.75">
      <c r="A61" s="78"/>
      <c r="B61" s="76"/>
      <c r="C61" s="76"/>
      <c r="D61" s="76"/>
      <c r="E61" s="76"/>
      <c r="F61" s="76"/>
      <c r="G61" s="76"/>
      <c r="L61" s="79"/>
    </row>
    <row r="62" spans="1:7" ht="15.75">
      <c r="A62" s="78"/>
      <c r="B62" s="76"/>
      <c r="C62" s="76"/>
      <c r="D62" s="76"/>
      <c r="E62" s="76"/>
      <c r="F62" s="76"/>
      <c r="G62" s="76"/>
    </row>
    <row r="63" spans="1:7" ht="15.75">
      <c r="A63" s="78"/>
      <c r="B63" s="76"/>
      <c r="C63" s="76"/>
      <c r="D63" s="76"/>
      <c r="E63" s="76"/>
      <c r="F63" s="76"/>
      <c r="G63" s="76"/>
    </row>
    <row r="64" spans="1:8" ht="15">
      <c r="A64" s="300" t="s">
        <v>3</v>
      </c>
      <c r="B64" s="300"/>
      <c r="C64" s="300"/>
      <c r="D64" s="300"/>
      <c r="E64" s="300"/>
      <c r="F64" s="300"/>
      <c r="G64" s="300"/>
      <c r="H64" s="300"/>
    </row>
    <row r="65" spans="1:7" ht="15.75">
      <c r="A65" s="78"/>
      <c r="B65" s="76"/>
      <c r="C65" s="76"/>
      <c r="D65" s="76"/>
      <c r="E65" s="76"/>
      <c r="F65" s="76"/>
      <c r="G65" s="76"/>
    </row>
    <row r="66" spans="1:7" ht="15.75">
      <c r="A66" s="78"/>
      <c r="B66" s="76"/>
      <c r="C66" s="76"/>
      <c r="D66" s="76"/>
      <c r="E66" s="76"/>
      <c r="F66" s="76"/>
      <c r="G66" s="76"/>
    </row>
    <row r="67" spans="1:7" ht="15.75">
      <c r="A67" s="78"/>
      <c r="B67" s="76"/>
      <c r="C67" s="76"/>
      <c r="D67" s="76"/>
      <c r="E67" s="76"/>
      <c r="F67" s="76"/>
      <c r="G67" s="76"/>
    </row>
    <row r="68" spans="1:7" ht="15.75">
      <c r="A68" s="78"/>
      <c r="B68" s="76"/>
      <c r="C68" s="76"/>
      <c r="D68" s="76"/>
      <c r="E68" s="76"/>
      <c r="F68" s="76"/>
      <c r="G68" s="76"/>
    </row>
    <row r="69" spans="1:7" ht="15.75">
      <c r="A69" s="78"/>
      <c r="B69" s="76"/>
      <c r="C69" s="76"/>
      <c r="D69" s="76"/>
      <c r="E69" s="76"/>
      <c r="F69" s="76"/>
      <c r="G69" s="76"/>
    </row>
    <row r="70" spans="1:7" ht="15.75">
      <c r="A70" s="78"/>
      <c r="B70" s="76"/>
      <c r="C70" s="76"/>
      <c r="D70" s="76"/>
      <c r="E70" s="76"/>
      <c r="F70" s="76"/>
      <c r="G70" s="76"/>
    </row>
    <row r="71" spans="1:7" ht="15.75">
      <c r="A71" s="78"/>
      <c r="B71" s="76"/>
      <c r="C71" s="76"/>
      <c r="D71" s="76"/>
      <c r="E71" s="76"/>
      <c r="F71" s="76"/>
      <c r="G71" s="76"/>
    </row>
    <row r="72" spans="1:7" ht="15.75">
      <c r="A72" s="78"/>
      <c r="B72" s="76"/>
      <c r="C72" s="76"/>
      <c r="D72" s="76"/>
      <c r="E72" s="76"/>
      <c r="F72" s="76"/>
      <c r="G72" s="76"/>
    </row>
    <row r="73" spans="1:7" ht="15.75">
      <c r="A73" s="78"/>
      <c r="B73" s="76"/>
      <c r="C73" s="76"/>
      <c r="D73" s="76"/>
      <c r="E73" s="76"/>
      <c r="F73" s="76"/>
      <c r="G73" s="76"/>
    </row>
    <row r="74" spans="1:7" ht="15.75">
      <c r="A74" s="78"/>
      <c r="B74" s="76"/>
      <c r="C74" s="76"/>
      <c r="D74" s="76"/>
      <c r="E74" s="76"/>
      <c r="F74" s="76"/>
      <c r="G74" s="76"/>
    </row>
    <row r="75" spans="1:7" ht="15.75">
      <c r="A75" s="78"/>
      <c r="B75" s="76"/>
      <c r="C75" s="76"/>
      <c r="D75" s="76"/>
      <c r="E75" s="76"/>
      <c r="F75" s="76"/>
      <c r="G75" s="76"/>
    </row>
    <row r="76" spans="1:7" ht="15.75">
      <c r="A76" s="78"/>
      <c r="B76" s="76"/>
      <c r="C76" s="76"/>
      <c r="D76" s="76"/>
      <c r="E76" s="76"/>
      <c r="F76" s="76"/>
      <c r="G76" s="76"/>
    </row>
    <row r="77" spans="1:7" ht="15.75">
      <c r="A77" s="78"/>
      <c r="B77" s="76"/>
      <c r="C77" s="76"/>
      <c r="D77" s="76"/>
      <c r="E77" s="76"/>
      <c r="F77" s="76"/>
      <c r="G77" s="76"/>
    </row>
    <row r="78" spans="1:7" ht="15.75">
      <c r="A78" s="78"/>
      <c r="B78" s="76"/>
      <c r="C78" s="76"/>
      <c r="D78" s="76"/>
      <c r="E78" s="76"/>
      <c r="F78" s="76"/>
      <c r="G78" s="76"/>
    </row>
    <row r="79" spans="1:7" ht="10.5" customHeight="1">
      <c r="A79" s="72" t="s">
        <v>141</v>
      </c>
      <c r="B79" s="76"/>
      <c r="C79" s="76"/>
      <c r="D79" s="76"/>
      <c r="E79" s="76"/>
      <c r="F79" s="76"/>
      <c r="G79" s="76"/>
    </row>
    <row r="80" spans="1:7" ht="10.5" customHeight="1">
      <c r="A80" s="72" t="s">
        <v>137</v>
      </c>
      <c r="B80" s="76"/>
      <c r="C80" s="76"/>
      <c r="D80" s="76"/>
      <c r="E80" s="76"/>
      <c r="F80" s="76"/>
      <c r="G80" s="76"/>
    </row>
    <row r="81" spans="1:7" ht="10.5" customHeight="1">
      <c r="A81" s="72" t="s">
        <v>140</v>
      </c>
      <c r="B81" s="76"/>
      <c r="C81" s="76"/>
      <c r="D81" s="76"/>
      <c r="E81" s="76"/>
      <c r="F81" s="76"/>
      <c r="G81" s="76"/>
    </row>
    <row r="82" spans="1:7" ht="10.5" customHeight="1">
      <c r="A82" s="72" t="s">
        <v>139</v>
      </c>
      <c r="B82" s="76"/>
      <c r="C82" s="72"/>
      <c r="D82" s="77"/>
      <c r="E82" s="76"/>
      <c r="F82" s="76"/>
      <c r="G82" s="76"/>
    </row>
    <row r="83" spans="1:7" ht="10.5" customHeight="1">
      <c r="A83" s="57" t="s">
        <v>138</v>
      </c>
      <c r="B83" s="76"/>
      <c r="C83" s="76"/>
      <c r="D83" s="76"/>
      <c r="E83" s="76"/>
      <c r="F83" s="76"/>
      <c r="G83" s="76"/>
    </row>
    <row r="84" spans="1:7" ht="15">
      <c r="A84" s="76"/>
      <c r="B84" s="76"/>
      <c r="C84" s="76"/>
      <c r="D84" s="76"/>
      <c r="E84" s="76"/>
      <c r="F84" s="76"/>
      <c r="G84" s="76"/>
    </row>
    <row r="85" spans="1:7" ht="15">
      <c r="A85" s="65"/>
      <c r="B85" s="59"/>
      <c r="C85" s="63"/>
      <c r="D85" s="63"/>
      <c r="E85" s="63"/>
      <c r="F85" s="63"/>
      <c r="G85" s="62"/>
    </row>
    <row r="86" spans="1:12" ht="6.75" customHeight="1">
      <c r="A86" s="65"/>
      <c r="B86" s="59"/>
      <c r="C86" s="63"/>
      <c r="D86" s="63"/>
      <c r="E86" s="63"/>
      <c r="F86" s="63"/>
      <c r="G86" s="62"/>
      <c r="L86" s="74"/>
    </row>
    <row r="87" spans="1:12" ht="16.5" customHeight="1">
      <c r="A87" s="72"/>
      <c r="B87" s="59"/>
      <c r="C87" s="63"/>
      <c r="D87" s="63"/>
      <c r="E87" s="63"/>
      <c r="F87" s="63"/>
      <c r="G87" s="62"/>
      <c r="L87" s="75"/>
    </row>
    <row r="88" spans="1:12" ht="12.75" customHeight="1">
      <c r="A88" s="72"/>
      <c r="B88" s="59"/>
      <c r="C88" s="63"/>
      <c r="D88" s="63"/>
      <c r="E88" s="63"/>
      <c r="F88" s="63"/>
      <c r="G88" s="62"/>
      <c r="L88" s="73"/>
    </row>
    <row r="89" spans="1:12" ht="12.75" customHeight="1">
      <c r="A89" s="72"/>
      <c r="B89" s="59"/>
      <c r="C89" s="63"/>
      <c r="D89" s="63"/>
      <c r="E89" s="63"/>
      <c r="F89" s="63"/>
      <c r="G89" s="62"/>
      <c r="L89" s="73"/>
    </row>
    <row r="90" spans="1:12" ht="12.75" customHeight="1">
      <c r="A90" s="72"/>
      <c r="B90" s="59"/>
      <c r="C90" s="63"/>
      <c r="D90" s="63"/>
      <c r="E90" s="63"/>
      <c r="F90" s="63"/>
      <c r="G90" s="62"/>
      <c r="L90" s="73"/>
    </row>
    <row r="91" spans="1:12" ht="12.75" customHeight="1">
      <c r="A91" s="57"/>
      <c r="B91" s="59"/>
      <c r="C91" s="63"/>
      <c r="D91" s="63"/>
      <c r="E91" s="63"/>
      <c r="F91" s="63"/>
      <c r="G91" s="62"/>
      <c r="L91" s="74"/>
    </row>
    <row r="92" spans="1:12" ht="12.75" customHeight="1">
      <c r="A92" s="65"/>
      <c r="B92" s="59"/>
      <c r="C92" s="63"/>
      <c r="D92" s="63"/>
      <c r="E92" s="63"/>
      <c r="F92" s="63"/>
      <c r="G92" s="62"/>
      <c r="L92" s="73"/>
    </row>
    <row r="93" spans="1:12" ht="12.75" customHeight="1">
      <c r="A93" s="65"/>
      <c r="B93" s="59"/>
      <c r="C93" s="63"/>
      <c r="D93" s="63"/>
      <c r="E93" s="63"/>
      <c r="F93" s="63"/>
      <c r="G93" s="62"/>
      <c r="L93" s="73"/>
    </row>
    <row r="94" spans="1:12" ht="12.75" customHeight="1">
      <c r="A94" s="65"/>
      <c r="B94" s="59"/>
      <c r="C94" s="63"/>
      <c r="D94" s="63"/>
      <c r="E94" s="63"/>
      <c r="F94" s="63"/>
      <c r="G94" s="62"/>
      <c r="L94" s="73"/>
    </row>
    <row r="95" spans="1:12" ht="12.75" customHeight="1">
      <c r="A95" s="65"/>
      <c r="B95" s="59"/>
      <c r="C95" s="63"/>
      <c r="D95" s="63"/>
      <c r="E95" s="63"/>
      <c r="F95" s="63"/>
      <c r="G95" s="62"/>
      <c r="L95" s="73"/>
    </row>
    <row r="96" spans="1:12" ht="12.75" customHeight="1">
      <c r="A96" s="65"/>
      <c r="B96" s="59"/>
      <c r="C96" s="63"/>
      <c r="D96" s="63"/>
      <c r="E96" s="63"/>
      <c r="F96" s="63"/>
      <c r="G96" s="62"/>
      <c r="L96" s="73"/>
    </row>
    <row r="97" spans="1:12" ht="12.75" customHeight="1">
      <c r="A97" s="65"/>
      <c r="B97" s="59"/>
      <c r="C97" s="63"/>
      <c r="D97" s="63"/>
      <c r="E97" s="63"/>
      <c r="F97" s="63"/>
      <c r="G97" s="62"/>
      <c r="L97" s="73"/>
    </row>
    <row r="98" spans="1:12" ht="12.75" customHeight="1">
      <c r="A98" s="65"/>
      <c r="B98" s="59"/>
      <c r="C98" s="59"/>
      <c r="D98" s="59"/>
      <c r="E98" s="63"/>
      <c r="F98" s="63"/>
      <c r="G98" s="62"/>
      <c r="L98" s="73"/>
    </row>
    <row r="99" spans="1:12" ht="12.75" customHeight="1">
      <c r="A99" s="65"/>
      <c r="B99" s="59"/>
      <c r="C99" s="63"/>
      <c r="D99" s="63"/>
      <c r="E99" s="63"/>
      <c r="F99" s="63"/>
      <c r="G99" s="62"/>
      <c r="L99" s="72"/>
    </row>
    <row r="100" spans="1:12" ht="12.75" customHeight="1">
      <c r="A100" s="65"/>
      <c r="B100" s="59"/>
      <c r="C100" s="63"/>
      <c r="D100" s="63"/>
      <c r="E100" s="63"/>
      <c r="F100" s="63"/>
      <c r="G100" s="62"/>
      <c r="L100" s="72"/>
    </row>
    <row r="101" spans="1:12" ht="12.75" customHeight="1">
      <c r="A101" s="65"/>
      <c r="B101" s="59"/>
      <c r="C101" s="63"/>
      <c r="D101" s="63"/>
      <c r="E101" s="63"/>
      <c r="F101" s="63"/>
      <c r="G101" s="62"/>
      <c r="L101" s="72"/>
    </row>
    <row r="102" spans="1:12" ht="12.75" customHeight="1">
      <c r="A102" s="65"/>
      <c r="B102" s="59"/>
      <c r="C102" s="63"/>
      <c r="D102" s="63"/>
      <c r="E102" s="63"/>
      <c r="F102" s="63"/>
      <c r="G102" s="62"/>
      <c r="L102" s="57"/>
    </row>
    <row r="103" spans="1:7" ht="12.75" customHeight="1">
      <c r="A103" s="65"/>
      <c r="B103" s="59"/>
      <c r="C103" s="63"/>
      <c r="D103" s="63"/>
      <c r="E103" s="63"/>
      <c r="F103" s="63"/>
      <c r="G103" s="62"/>
    </row>
    <row r="104" spans="1:7" ht="12.75" customHeight="1">
      <c r="A104" s="65"/>
      <c r="B104" s="59"/>
      <c r="C104" s="63"/>
      <c r="D104" s="63"/>
      <c r="E104" s="63"/>
      <c r="F104" s="63"/>
      <c r="G104" s="62"/>
    </row>
    <row r="105" spans="1:7" ht="12.75" customHeight="1">
      <c r="A105" s="65"/>
      <c r="B105" s="59"/>
      <c r="C105" s="63"/>
      <c r="D105" s="63"/>
      <c r="E105" s="63"/>
      <c r="F105" s="63"/>
      <c r="G105" s="62"/>
    </row>
    <row r="106" spans="1:8" ht="12.75" customHeight="1">
      <c r="A106" s="65"/>
      <c r="B106" s="64"/>
      <c r="C106" s="63"/>
      <c r="D106" s="63"/>
      <c r="E106" s="63"/>
      <c r="F106" s="63"/>
      <c r="G106" s="62"/>
      <c r="H106" s="55"/>
    </row>
    <row r="107" spans="1:8" ht="12.75" customHeight="1">
      <c r="A107" s="65"/>
      <c r="B107" s="64"/>
      <c r="C107" s="63"/>
      <c r="D107" s="63"/>
      <c r="E107" s="63"/>
      <c r="F107" s="63"/>
      <c r="G107" s="62"/>
      <c r="H107" s="55"/>
    </row>
    <row r="108" spans="1:8" ht="6.75" customHeight="1">
      <c r="A108" s="65"/>
      <c r="B108" s="63"/>
      <c r="C108" s="63"/>
      <c r="D108" s="63"/>
      <c r="E108" s="63"/>
      <c r="F108" s="63"/>
      <c r="G108" s="71"/>
      <c r="H108" s="55"/>
    </row>
    <row r="109" spans="1:8" ht="15">
      <c r="A109" s="68"/>
      <c r="B109" s="70"/>
      <c r="C109" s="70"/>
      <c r="D109" s="70"/>
      <c r="E109" s="70"/>
      <c r="F109" s="70"/>
      <c r="G109" s="69"/>
      <c r="H109" s="55"/>
    </row>
    <row r="110" spans="1:8" ht="6.75" customHeight="1">
      <c r="A110" s="68"/>
      <c r="B110" s="67"/>
      <c r="C110" s="67"/>
      <c r="D110" s="67"/>
      <c r="E110" s="67"/>
      <c r="F110" s="67"/>
      <c r="G110" s="66"/>
      <c r="H110" s="55"/>
    </row>
    <row r="111" spans="1:8" ht="12.75" customHeight="1">
      <c r="A111" s="65"/>
      <c r="B111" s="64"/>
      <c r="C111" s="63"/>
      <c r="D111" s="63"/>
      <c r="E111" s="63"/>
      <c r="F111" s="63"/>
      <c r="G111" s="62"/>
      <c r="H111" s="55"/>
    </row>
    <row r="112" spans="1:8" ht="12.75" customHeight="1">
      <c r="A112" s="65"/>
      <c r="B112" s="64"/>
      <c r="C112" s="63"/>
      <c r="D112" s="63"/>
      <c r="E112" s="63"/>
      <c r="F112" s="63"/>
      <c r="G112" s="62"/>
      <c r="H112" s="55"/>
    </row>
    <row r="113" spans="1:8" ht="12.75" customHeight="1">
      <c r="A113" s="65"/>
      <c r="B113" s="64"/>
      <c r="C113" s="63"/>
      <c r="D113" s="63"/>
      <c r="E113" s="63"/>
      <c r="F113" s="63"/>
      <c r="G113" s="62"/>
      <c r="H113" s="55"/>
    </row>
    <row r="114" spans="1:8" ht="12.75" customHeight="1">
      <c r="A114" s="65"/>
      <c r="B114" s="64"/>
      <c r="C114" s="63"/>
      <c r="D114" s="63"/>
      <c r="E114" s="63"/>
      <c r="F114" s="63"/>
      <c r="G114" s="62"/>
      <c r="H114" s="55"/>
    </row>
    <row r="115" spans="1:8" ht="12.75" customHeight="1">
      <c r="A115" s="65"/>
      <c r="B115" s="64"/>
      <c r="C115" s="63"/>
      <c r="D115" s="63"/>
      <c r="E115" s="63"/>
      <c r="F115" s="63"/>
      <c r="G115" s="62"/>
      <c r="H115" s="55"/>
    </row>
    <row r="116" spans="1:8" ht="12.75" customHeight="1">
      <c r="A116" s="65"/>
      <c r="B116" s="64"/>
      <c r="C116" s="63"/>
      <c r="D116" s="63"/>
      <c r="E116" s="63"/>
      <c r="F116" s="63"/>
      <c r="G116" s="62"/>
      <c r="H116" s="55"/>
    </row>
    <row r="117" spans="1:8" ht="12.75" customHeight="1">
      <c r="A117" s="65"/>
      <c r="B117" s="64"/>
      <c r="C117" s="63"/>
      <c r="D117" s="63"/>
      <c r="E117" s="63"/>
      <c r="F117" s="63"/>
      <c r="G117" s="62"/>
      <c r="H117" s="55"/>
    </row>
    <row r="118" spans="1:8" ht="12.75" customHeight="1">
      <c r="A118" s="65"/>
      <c r="B118" s="64"/>
      <c r="C118" s="63"/>
      <c r="D118" s="63"/>
      <c r="E118" s="63"/>
      <c r="F118" s="63"/>
      <c r="G118" s="62"/>
      <c r="H118" s="55"/>
    </row>
    <row r="119" spans="1:8" ht="12.75" customHeight="1">
      <c r="A119" s="65"/>
      <c r="B119" s="64"/>
      <c r="C119" s="63"/>
      <c r="D119" s="63"/>
      <c r="E119" s="63"/>
      <c r="F119" s="63"/>
      <c r="G119" s="62"/>
      <c r="H119" s="55"/>
    </row>
    <row r="120" spans="1:8" ht="12.75" customHeight="1">
      <c r="A120" s="65"/>
      <c r="B120" s="64"/>
      <c r="C120" s="63"/>
      <c r="D120" s="63"/>
      <c r="E120" s="63"/>
      <c r="F120" s="63"/>
      <c r="G120" s="62"/>
      <c r="H120" s="55"/>
    </row>
    <row r="121" spans="1:8" ht="12.75" customHeight="1">
      <c r="A121" s="65"/>
      <c r="B121" s="64"/>
      <c r="C121" s="63"/>
      <c r="D121" s="63"/>
      <c r="E121" s="63"/>
      <c r="F121" s="63"/>
      <c r="G121" s="62"/>
      <c r="H121" s="55"/>
    </row>
    <row r="122" spans="1:8" ht="12.75" customHeight="1">
      <c r="A122" s="65"/>
      <c r="B122" s="64"/>
      <c r="C122" s="63"/>
      <c r="D122" s="63"/>
      <c r="E122" s="63"/>
      <c r="F122" s="63"/>
      <c r="G122" s="62"/>
      <c r="H122" s="55"/>
    </row>
    <row r="123" spans="1:8" ht="54.75" customHeight="1">
      <c r="A123" s="297"/>
      <c r="B123" s="297"/>
      <c r="C123" s="297"/>
      <c r="D123" s="297"/>
      <c r="E123" s="297"/>
      <c r="F123" s="297"/>
      <c r="G123" s="297"/>
      <c r="H123" s="55"/>
    </row>
    <row r="124" spans="1:7" ht="15" customHeight="1">
      <c r="A124" s="61"/>
      <c r="B124" s="61"/>
      <c r="C124" s="61"/>
      <c r="D124" s="61"/>
      <c r="E124" s="61"/>
      <c r="F124" s="61"/>
      <c r="G124" s="61"/>
    </row>
    <row r="125" spans="1:7" ht="15" customHeight="1">
      <c r="A125" s="60"/>
      <c r="B125" s="60"/>
      <c r="C125" s="60"/>
      <c r="D125" s="60"/>
      <c r="E125" s="60"/>
      <c r="F125" s="60"/>
      <c r="G125" s="60"/>
    </row>
    <row r="126" spans="1:7" ht="15" customHeight="1">
      <c r="A126" s="59"/>
      <c r="B126" s="59"/>
      <c r="C126" s="59"/>
      <c r="D126" s="59"/>
      <c r="E126" s="59"/>
      <c r="F126" s="59"/>
      <c r="G126" s="59"/>
    </row>
    <row r="127" spans="1:7" ht="10.5" customHeight="1">
      <c r="A127" s="58"/>
      <c r="C127" s="55"/>
      <c r="D127" s="55"/>
      <c r="E127" s="55"/>
      <c r="F127" s="55"/>
      <c r="G127" s="55"/>
    </row>
    <row r="128" spans="1:7" ht="10.5" customHeight="1">
      <c r="A128" s="58"/>
      <c r="C128" s="55"/>
      <c r="D128" s="55"/>
      <c r="E128" s="55"/>
      <c r="F128" s="55"/>
      <c r="G128" s="55"/>
    </row>
    <row r="129" spans="1:7" ht="10.5" customHeight="1">
      <c r="A129" s="58"/>
      <c r="C129" s="55"/>
      <c r="D129" s="55"/>
      <c r="E129" s="55"/>
      <c r="F129" s="55"/>
      <c r="G129" s="55"/>
    </row>
    <row r="130" spans="1:7" ht="10.5" customHeight="1">
      <c r="A130" s="57"/>
      <c r="B130" s="56"/>
      <c r="C130" s="55"/>
      <c r="D130" s="55"/>
      <c r="E130" s="55"/>
      <c r="F130" s="55"/>
      <c r="G130" s="55"/>
    </row>
    <row r="131" ht="10.5" customHeight="1"/>
  </sheetData>
  <sheetProtection/>
  <mergeCells count="4">
    <mergeCell ref="A123:G123"/>
    <mergeCell ref="C13:H13"/>
    <mergeCell ref="C15:H15"/>
    <mergeCell ref="A64:H64"/>
  </mergeCells>
  <printOptions/>
  <pageMargins left="0.7480314960629921" right="0.7480314960629921" top="1.5392519685039372" bottom="0.984251968503937" header="0.31496062992125984" footer="0.31496062992125984"/>
  <pageSetup horizontalDpi="300" verticalDpi="3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I31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31" spans="1:9" ht="12.75">
      <c r="A31" s="84"/>
      <c r="B31" s="84"/>
      <c r="C31" s="84"/>
      <c r="D31" s="84"/>
      <c r="E31" s="84"/>
      <c r="F31" s="84"/>
      <c r="G31" s="84"/>
      <c r="H31" s="84"/>
      <c r="I31" s="84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3"/>
  <sheetViews>
    <sheetView showZeros="0" view="pageBreakPreview" zoomScaleSheetLayoutView="100" zoomScalePageLayoutView="0" workbookViewId="0" topLeftCell="A1">
      <selection activeCell="K1" sqref="K1"/>
    </sheetView>
  </sheetViews>
  <sheetFormatPr defaultColWidth="11.421875" defaultRowHeight="12.75" customHeight="1"/>
  <cols>
    <col min="1" max="16384" width="11.421875" style="3" customWidth="1"/>
  </cols>
  <sheetData>
    <row r="1" ht="12.75" customHeight="1">
      <c r="K1" s="138"/>
    </row>
    <row r="33" spans="2:7" ht="12.75" customHeight="1">
      <c r="B33" s="137"/>
      <c r="C33" s="138"/>
      <c r="D33" s="138"/>
      <c r="E33" s="138"/>
      <c r="F33" s="138"/>
      <c r="G33" s="138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SheetLayoutView="100" zoomScalePageLayoutView="0" workbookViewId="0" topLeftCell="A1">
      <selection activeCell="F1" sqref="F1"/>
    </sheetView>
  </sheetViews>
  <sheetFormatPr defaultColWidth="11.421875" defaultRowHeight="12.75"/>
  <cols>
    <col min="1" max="1" width="30.421875" style="23" customWidth="1"/>
    <col min="2" max="2" width="14.00390625" style="23" customWidth="1"/>
    <col min="3" max="3" width="20.8515625" style="23" customWidth="1"/>
    <col min="4" max="4" width="26.28125" style="23" customWidth="1"/>
    <col min="5" max="5" width="26.28125" style="0" customWidth="1"/>
  </cols>
  <sheetData>
    <row r="1" spans="1:5" ht="12.75">
      <c r="A1" s="332" t="s">
        <v>206</v>
      </c>
      <c r="B1" s="332"/>
      <c r="C1" s="332"/>
      <c r="D1" s="332"/>
      <c r="E1" s="332"/>
    </row>
    <row r="2" spans="1:5" ht="12.75">
      <c r="A2" s="302" t="s">
        <v>42</v>
      </c>
      <c r="B2" s="302"/>
      <c r="C2" s="302"/>
      <c r="D2" s="302"/>
      <c r="E2" s="302"/>
    </row>
    <row r="3" spans="1:5" ht="12.75">
      <c r="A3" s="332" t="s">
        <v>266</v>
      </c>
      <c r="B3" s="332"/>
      <c r="C3" s="332"/>
      <c r="D3" s="332"/>
      <c r="E3" s="332"/>
    </row>
    <row r="4" spans="1:5" ht="12.75">
      <c r="A4" s="333" t="s">
        <v>390</v>
      </c>
      <c r="B4" s="333"/>
      <c r="C4" s="333"/>
      <c r="D4" s="333"/>
      <c r="E4" s="333"/>
    </row>
    <row r="5" spans="1:3" ht="12.75">
      <c r="A5" s="127"/>
      <c r="B5" s="128"/>
      <c r="C5" s="128"/>
    </row>
    <row r="6" ht="13.5" thickBot="1"/>
    <row r="7" spans="1:5" ht="13.5" thickBot="1">
      <c r="A7" s="24" t="s">
        <v>66</v>
      </c>
      <c r="B7" s="125" t="s">
        <v>31</v>
      </c>
      <c r="C7" s="139" t="s">
        <v>263</v>
      </c>
      <c r="D7" s="139" t="s">
        <v>398</v>
      </c>
      <c r="E7" s="125" t="s">
        <v>264</v>
      </c>
    </row>
    <row r="8" spans="1:7" ht="13.5" thickBot="1">
      <c r="A8" s="324" t="s">
        <v>17</v>
      </c>
      <c r="B8" s="325"/>
      <c r="C8" s="325"/>
      <c r="D8" s="325"/>
      <c r="E8" s="326"/>
      <c r="G8" s="170"/>
    </row>
    <row r="9" spans="1:7" ht="12.75">
      <c r="A9" s="25" t="s">
        <v>212</v>
      </c>
      <c r="B9" s="26" t="s">
        <v>78</v>
      </c>
      <c r="C9" s="148">
        <v>24428</v>
      </c>
      <c r="D9" s="161">
        <v>977</v>
      </c>
      <c r="E9" s="130">
        <f>D9/517.17</f>
        <v>1.8891273662432084</v>
      </c>
      <c r="G9" s="171"/>
    </row>
    <row r="10" spans="1:7" ht="12.75">
      <c r="A10" s="25" t="s">
        <v>32</v>
      </c>
      <c r="B10" s="26" t="s">
        <v>78</v>
      </c>
      <c r="C10" s="196">
        <v>21250</v>
      </c>
      <c r="D10" s="161">
        <v>850</v>
      </c>
      <c r="E10" s="130">
        <f aca="true" t="shared" si="0" ref="E10:E15">D10/517.17</f>
        <v>1.6435601446332928</v>
      </c>
      <c r="G10" s="171"/>
    </row>
    <row r="11" spans="1:7" ht="12.75">
      <c r="A11" s="25" t="s">
        <v>396</v>
      </c>
      <c r="B11" s="26" t="s">
        <v>82</v>
      </c>
      <c r="C11" s="196">
        <v>11946</v>
      </c>
      <c r="D11" s="148">
        <v>11946</v>
      </c>
      <c r="E11" s="130">
        <f t="shared" si="0"/>
        <v>23.098787632693313</v>
      </c>
      <c r="G11" s="171"/>
    </row>
    <row r="12" spans="1:7" ht="12.75">
      <c r="A12" s="25" t="s">
        <v>33</v>
      </c>
      <c r="B12" s="26" t="s">
        <v>78</v>
      </c>
      <c r="C12" s="196">
        <v>70100</v>
      </c>
      <c r="D12" s="155">
        <v>2804</v>
      </c>
      <c r="E12" s="130">
        <f t="shared" si="0"/>
        <v>5.42181487711971</v>
      </c>
      <c r="G12" s="171"/>
    </row>
    <row r="13" spans="1:7" ht="12.75">
      <c r="A13" s="25" t="s">
        <v>34</v>
      </c>
      <c r="B13" s="26" t="s">
        <v>82</v>
      </c>
      <c r="C13" s="196">
        <v>5670</v>
      </c>
      <c r="D13" s="148">
        <v>5670</v>
      </c>
      <c r="E13" s="130">
        <f t="shared" si="0"/>
        <v>10.963512964789143</v>
      </c>
      <c r="G13" s="171"/>
    </row>
    <row r="14" spans="1:7" ht="12.75">
      <c r="A14" s="25" t="s">
        <v>369</v>
      </c>
      <c r="B14" s="26" t="s">
        <v>82</v>
      </c>
      <c r="C14" s="196">
        <v>31059</v>
      </c>
      <c r="D14" s="148">
        <v>31059</v>
      </c>
      <c r="E14" s="130">
        <f t="shared" si="0"/>
        <v>60.05568768490052</v>
      </c>
      <c r="G14" s="171"/>
    </row>
    <row r="15" spans="1:7" ht="13.5" thickBot="1">
      <c r="A15" s="25" t="s">
        <v>213</v>
      </c>
      <c r="B15" s="26" t="s">
        <v>82</v>
      </c>
      <c r="C15" s="196">
        <v>8174</v>
      </c>
      <c r="D15" s="155">
        <v>8174</v>
      </c>
      <c r="E15" s="130">
        <f t="shared" si="0"/>
        <v>15.805247790861808</v>
      </c>
      <c r="G15" s="171"/>
    </row>
    <row r="16" spans="1:7" ht="13.5" thickBot="1">
      <c r="A16" s="324" t="s">
        <v>16</v>
      </c>
      <c r="B16" s="327"/>
      <c r="C16" s="325"/>
      <c r="D16" s="327"/>
      <c r="E16" s="328"/>
      <c r="G16" s="170"/>
    </row>
    <row r="17" spans="1:7" ht="12.75">
      <c r="A17" s="25" t="s">
        <v>311</v>
      </c>
      <c r="B17" s="285" t="s">
        <v>39</v>
      </c>
      <c r="C17" s="265">
        <v>12700</v>
      </c>
      <c r="D17" s="153">
        <v>12700</v>
      </c>
      <c r="E17" s="129">
        <f aca="true" t="shared" si="1" ref="E17:E22">D17/517.17</f>
        <v>24.55672216099155</v>
      </c>
      <c r="G17" s="171"/>
    </row>
    <row r="18" spans="1:7" ht="12.75">
      <c r="A18" s="25" t="s">
        <v>35</v>
      </c>
      <c r="B18" s="26" t="s">
        <v>40</v>
      </c>
      <c r="C18" s="265">
        <v>40336</v>
      </c>
      <c r="D18" s="154">
        <v>2017</v>
      </c>
      <c r="E18" s="130">
        <f t="shared" si="1"/>
        <v>3.900071543206296</v>
      </c>
      <c r="G18" s="171"/>
    </row>
    <row r="19" spans="1:7" ht="12.75">
      <c r="A19" s="25" t="s">
        <v>56</v>
      </c>
      <c r="B19" s="26" t="s">
        <v>39</v>
      </c>
      <c r="C19" s="265">
        <v>28220</v>
      </c>
      <c r="D19" s="154">
        <v>28220</v>
      </c>
      <c r="E19" s="130">
        <f t="shared" si="1"/>
        <v>54.56619680182532</v>
      </c>
      <c r="G19" s="171"/>
    </row>
    <row r="20" spans="1:7" ht="12.75">
      <c r="A20" s="25" t="s">
        <v>380</v>
      </c>
      <c r="B20" s="26" t="s">
        <v>39</v>
      </c>
      <c r="C20" s="265">
        <v>16950</v>
      </c>
      <c r="D20" s="154">
        <v>16950</v>
      </c>
      <c r="E20" s="130">
        <f t="shared" si="1"/>
        <v>32.77452288415802</v>
      </c>
      <c r="G20" s="170"/>
    </row>
    <row r="21" spans="1:7" ht="12.75">
      <c r="A21" s="25" t="s">
        <v>397</v>
      </c>
      <c r="B21" s="26" t="s">
        <v>39</v>
      </c>
      <c r="C21" s="265">
        <v>4830</v>
      </c>
      <c r="D21" s="154">
        <v>4830</v>
      </c>
      <c r="E21" s="130">
        <f t="shared" si="1"/>
        <v>9.339288821857417</v>
      </c>
      <c r="G21" s="170"/>
    </row>
    <row r="22" spans="1:7" ht="13.5" thickBot="1">
      <c r="A22" s="25" t="s">
        <v>399</v>
      </c>
      <c r="B22" s="27" t="s">
        <v>400</v>
      </c>
      <c r="C22" s="265">
        <v>40496</v>
      </c>
      <c r="D22" s="158">
        <v>8099</v>
      </c>
      <c r="E22" s="131">
        <f t="shared" si="1"/>
        <v>15.660227778100046</v>
      </c>
      <c r="G22" s="170"/>
    </row>
    <row r="23" spans="1:7" ht="13.5" thickBot="1">
      <c r="A23" s="329" t="s">
        <v>18</v>
      </c>
      <c r="B23" s="330"/>
      <c r="C23" s="327"/>
      <c r="D23" s="330"/>
      <c r="E23" s="331"/>
      <c r="G23" s="170"/>
    </row>
    <row r="24" spans="1:7" ht="12.75">
      <c r="A24" s="287" t="s">
        <v>36</v>
      </c>
      <c r="B24" s="288" t="s">
        <v>39</v>
      </c>
      <c r="C24" s="291">
        <v>5485</v>
      </c>
      <c r="D24" s="202">
        <v>5485</v>
      </c>
      <c r="E24" s="129">
        <f>D24/517.17</f>
        <v>10.605796933310131</v>
      </c>
      <c r="G24" s="171"/>
    </row>
    <row r="25" spans="1:7" ht="12.75">
      <c r="A25" s="25" t="s">
        <v>37</v>
      </c>
      <c r="B25" s="289" t="s">
        <v>41</v>
      </c>
      <c r="C25" s="196">
        <v>34390</v>
      </c>
      <c r="D25" s="177">
        <v>9050</v>
      </c>
      <c r="E25" s="130">
        <f>D25/517.17</f>
        <v>17.499081539919178</v>
      </c>
      <c r="G25" s="171"/>
    </row>
    <row r="26" spans="1:7" ht="12.75">
      <c r="A26" s="25" t="s">
        <v>38</v>
      </c>
      <c r="B26" s="289" t="s">
        <v>83</v>
      </c>
      <c r="C26" s="196">
        <v>7250</v>
      </c>
      <c r="D26" s="177">
        <v>7250</v>
      </c>
      <c r="E26" s="130">
        <f>D26/517.17</f>
        <v>14.01860123363691</v>
      </c>
      <c r="G26" s="171"/>
    </row>
    <row r="27" spans="1:7" ht="13.5" thickBot="1">
      <c r="A27" s="28" t="s">
        <v>401</v>
      </c>
      <c r="B27" s="290" t="s">
        <v>39</v>
      </c>
      <c r="C27" s="292">
        <v>7133</v>
      </c>
      <c r="D27" s="286">
        <v>7133</v>
      </c>
      <c r="E27" s="131">
        <f>D27/517.17</f>
        <v>13.792370013728561</v>
      </c>
      <c r="G27" s="171"/>
    </row>
    <row r="28" spans="1:7" ht="12.75">
      <c r="A28" s="12" t="s">
        <v>43</v>
      </c>
      <c r="G28" s="170"/>
    </row>
    <row r="29" spans="1:7" ht="12.75">
      <c r="A29" s="23" t="s">
        <v>394</v>
      </c>
      <c r="G29" s="170"/>
    </row>
    <row r="30" ht="12.75">
      <c r="G30" s="170"/>
    </row>
    <row r="31" ht="12.75">
      <c r="G31" s="170"/>
    </row>
    <row r="32" ht="12.75">
      <c r="G32" s="170"/>
    </row>
    <row r="33" ht="12.75">
      <c r="G33" s="170"/>
    </row>
    <row r="34" ht="12.75">
      <c r="G34" s="170"/>
    </row>
  </sheetData>
  <sheetProtection/>
  <mergeCells count="7">
    <mergeCell ref="A8:E8"/>
    <mergeCell ref="A16:E16"/>
    <mergeCell ref="A23:E23"/>
    <mergeCell ref="A1:E1"/>
    <mergeCell ref="A2:E2"/>
    <mergeCell ref="A3:E3"/>
    <mergeCell ref="A4:E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6" r:id="rId1"/>
  <headerFooter>
    <oddHeader>&amp;LODEPA</oddHeader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Zeros="0"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41.421875" style="32" customWidth="1"/>
    <col min="2" max="2" width="13.140625" style="23" bestFit="1" customWidth="1"/>
    <col min="3" max="3" width="23.140625" style="23" customWidth="1"/>
    <col min="4" max="4" width="27.00390625" style="97" bestFit="1" customWidth="1"/>
    <col min="5" max="5" width="11.421875" style="97" customWidth="1"/>
    <col min="6" max="16384" width="11.421875" style="3" customWidth="1"/>
  </cols>
  <sheetData>
    <row r="1" spans="1:4" ht="12.75">
      <c r="A1" s="341" t="s">
        <v>207</v>
      </c>
      <c r="B1" s="341"/>
      <c r="C1" s="341"/>
      <c r="D1" s="341"/>
    </row>
    <row r="2" spans="1:4" ht="15" customHeight="1">
      <c r="A2" s="330" t="s">
        <v>146</v>
      </c>
      <c r="B2" s="330"/>
      <c r="C2" s="330"/>
      <c r="D2" s="330"/>
    </row>
    <row r="3" spans="1:5" s="138" customFormat="1" ht="15" customHeight="1">
      <c r="A3" s="342" t="s">
        <v>265</v>
      </c>
      <c r="B3" s="342"/>
      <c r="C3" s="342"/>
      <c r="D3" s="342"/>
      <c r="E3" s="207"/>
    </row>
    <row r="4" spans="1:5" s="138" customFormat="1" ht="15" customHeight="1">
      <c r="A4" s="343" t="s">
        <v>390</v>
      </c>
      <c r="B4" s="343"/>
      <c r="C4" s="343"/>
      <c r="D4" s="343"/>
      <c r="E4" s="207"/>
    </row>
    <row r="5" spans="1:5" s="138" customFormat="1" ht="15" customHeight="1" thickBot="1">
      <c r="A5" s="179"/>
      <c r="B5" s="208"/>
      <c r="C5" s="208"/>
      <c r="D5" s="207"/>
      <c r="E5" s="207"/>
    </row>
    <row r="6" spans="1:12" s="138" customFormat="1" ht="15" customHeight="1" thickBot="1">
      <c r="A6" s="209" t="s">
        <v>66</v>
      </c>
      <c r="B6" s="210" t="s">
        <v>281</v>
      </c>
      <c r="C6" s="211" t="s">
        <v>282</v>
      </c>
      <c r="D6" s="212" t="s">
        <v>264</v>
      </c>
      <c r="E6" s="207"/>
      <c r="F6" s="103"/>
      <c r="G6" s="103"/>
      <c r="H6" s="103"/>
      <c r="I6" s="103"/>
      <c r="J6" s="103"/>
      <c r="K6" s="103"/>
      <c r="L6" s="103"/>
    </row>
    <row r="7" spans="1:12" s="138" customFormat="1" ht="15" customHeight="1" thickBot="1">
      <c r="A7" s="335" t="s">
        <v>84</v>
      </c>
      <c r="B7" s="336"/>
      <c r="C7" s="337"/>
      <c r="D7" s="338"/>
      <c r="E7" s="207"/>
      <c r="F7" s="103"/>
      <c r="G7" s="103"/>
      <c r="H7" s="103"/>
      <c r="I7" s="103"/>
      <c r="J7" s="103"/>
      <c r="K7" s="103"/>
      <c r="L7" s="103"/>
    </row>
    <row r="8" spans="1:12" s="138" customFormat="1" ht="15" customHeight="1">
      <c r="A8" s="213" t="s">
        <v>85</v>
      </c>
      <c r="B8" s="256">
        <v>40</v>
      </c>
      <c r="C8" s="277">
        <v>244</v>
      </c>
      <c r="D8" s="156">
        <f>C8/517.17</f>
        <v>0.4717984415182629</v>
      </c>
      <c r="E8" s="207"/>
      <c r="F8" s="103"/>
      <c r="G8" s="103"/>
      <c r="H8" s="103"/>
      <c r="I8" s="103"/>
      <c r="J8" s="103"/>
      <c r="K8" s="103"/>
      <c r="L8" s="103"/>
    </row>
    <row r="9" spans="1:12" s="138" customFormat="1" ht="15" customHeight="1">
      <c r="A9" s="213" t="s">
        <v>147</v>
      </c>
      <c r="B9" s="256">
        <v>40</v>
      </c>
      <c r="C9" s="278">
        <v>251.5</v>
      </c>
      <c r="D9" s="157">
        <f aca="true" t="shared" si="0" ref="D9:D25">C9/517.17</f>
        <v>0.486300442794439</v>
      </c>
      <c r="E9" s="207"/>
      <c r="F9" s="103"/>
      <c r="G9" s="103"/>
      <c r="H9" s="103"/>
      <c r="I9" s="103"/>
      <c r="J9" s="103"/>
      <c r="K9" s="103"/>
      <c r="L9" s="103"/>
    </row>
    <row r="10" spans="1:12" s="138" customFormat="1" ht="15" customHeight="1">
      <c r="A10" s="213" t="s">
        <v>86</v>
      </c>
      <c r="B10" s="256">
        <v>40</v>
      </c>
      <c r="C10" s="278">
        <v>234</v>
      </c>
      <c r="D10" s="157">
        <f t="shared" si="0"/>
        <v>0.45246243981669476</v>
      </c>
      <c r="E10" s="207"/>
      <c r="F10" s="103"/>
      <c r="G10" s="103"/>
      <c r="H10" s="103"/>
      <c r="I10" s="103"/>
      <c r="J10" s="103"/>
      <c r="K10" s="103"/>
      <c r="L10" s="103"/>
    </row>
    <row r="11" spans="1:12" s="138" customFormat="1" ht="15" customHeight="1">
      <c r="A11" s="213" t="s">
        <v>188</v>
      </c>
      <c r="B11" s="256">
        <v>40</v>
      </c>
      <c r="C11" s="278">
        <v>241.5</v>
      </c>
      <c r="D11" s="157">
        <f t="shared" si="0"/>
        <v>0.46696444109287083</v>
      </c>
      <c r="E11" s="207"/>
      <c r="F11" s="103"/>
      <c r="G11" s="103"/>
      <c r="H11" s="103"/>
      <c r="I11" s="103"/>
      <c r="J11" s="103"/>
      <c r="K11" s="103"/>
      <c r="L11" s="103"/>
    </row>
    <row r="12" spans="1:12" s="138" customFormat="1" ht="15" customHeight="1">
      <c r="A12" s="213" t="s">
        <v>87</v>
      </c>
      <c r="B12" s="256">
        <v>40</v>
      </c>
      <c r="C12" s="278">
        <v>236.5</v>
      </c>
      <c r="D12" s="157">
        <f t="shared" si="0"/>
        <v>0.45729644024208677</v>
      </c>
      <c r="E12" s="207"/>
      <c r="F12" s="103"/>
      <c r="G12" s="103"/>
      <c r="H12" s="103"/>
      <c r="I12" s="103"/>
      <c r="J12" s="103"/>
      <c r="K12" s="103"/>
      <c r="L12" s="103"/>
    </row>
    <row r="13" spans="1:12" s="138" customFormat="1" ht="15" customHeight="1">
      <c r="A13" s="213" t="s">
        <v>148</v>
      </c>
      <c r="B13" s="256">
        <v>40</v>
      </c>
      <c r="C13" s="278">
        <v>234</v>
      </c>
      <c r="D13" s="157">
        <f t="shared" si="0"/>
        <v>0.45246243981669476</v>
      </c>
      <c r="E13" s="207"/>
      <c r="F13" s="103"/>
      <c r="G13" s="103"/>
      <c r="H13" s="103"/>
      <c r="I13" s="103"/>
      <c r="J13" s="103"/>
      <c r="K13" s="103"/>
      <c r="L13" s="103"/>
    </row>
    <row r="14" spans="1:12" s="138" customFormat="1" ht="15" customHeight="1">
      <c r="A14" s="213" t="s">
        <v>109</v>
      </c>
      <c r="B14" s="256">
        <v>40</v>
      </c>
      <c r="C14" s="278">
        <v>222</v>
      </c>
      <c r="D14" s="157">
        <f t="shared" si="0"/>
        <v>0.42925923777481295</v>
      </c>
      <c r="E14" s="206"/>
      <c r="F14" s="103"/>
      <c r="G14" s="103"/>
      <c r="H14" s="103"/>
      <c r="I14" s="103"/>
      <c r="J14" s="103"/>
      <c r="K14" s="103"/>
      <c r="L14" s="103"/>
    </row>
    <row r="15" spans="1:12" s="138" customFormat="1" ht="15" customHeight="1">
      <c r="A15" s="213" t="s">
        <v>149</v>
      </c>
      <c r="B15" s="256">
        <v>40</v>
      </c>
      <c r="C15" s="278">
        <v>229.5</v>
      </c>
      <c r="D15" s="157">
        <f t="shared" si="0"/>
        <v>0.4437612390509891</v>
      </c>
      <c r="E15" s="206"/>
      <c r="F15" s="103"/>
      <c r="G15" s="103"/>
      <c r="H15" s="103"/>
      <c r="I15" s="103"/>
      <c r="J15" s="103"/>
      <c r="K15" s="103"/>
      <c r="L15" s="103"/>
    </row>
    <row r="16" spans="1:12" s="138" customFormat="1" ht="15" customHeight="1">
      <c r="A16" s="213" t="s">
        <v>88</v>
      </c>
      <c r="B16" s="256">
        <v>40</v>
      </c>
      <c r="C16" s="278">
        <v>209.5</v>
      </c>
      <c r="D16" s="157">
        <f t="shared" si="0"/>
        <v>0.40508923564785276</v>
      </c>
      <c r="E16" s="206"/>
      <c r="F16" s="103"/>
      <c r="G16" s="103"/>
      <c r="H16" s="103"/>
      <c r="I16" s="103"/>
      <c r="J16" s="103"/>
      <c r="K16" s="103"/>
      <c r="L16" s="103"/>
    </row>
    <row r="17" spans="1:12" s="138" customFormat="1" ht="15" customHeight="1">
      <c r="A17" s="213" t="s">
        <v>150</v>
      </c>
      <c r="B17" s="256">
        <v>40</v>
      </c>
      <c r="C17" s="278">
        <v>217</v>
      </c>
      <c r="D17" s="157">
        <f t="shared" si="0"/>
        <v>0.4195912369240289</v>
      </c>
      <c r="E17" s="206"/>
      <c r="F17" s="103"/>
      <c r="G17" s="103"/>
      <c r="H17" s="103"/>
      <c r="I17" s="103"/>
      <c r="J17" s="103"/>
      <c r="K17" s="103"/>
      <c r="L17" s="103"/>
    </row>
    <row r="18" spans="1:12" s="138" customFormat="1" ht="15" customHeight="1">
      <c r="A18" s="213" t="s">
        <v>106</v>
      </c>
      <c r="B18" s="256">
        <v>40</v>
      </c>
      <c r="C18" s="278">
        <v>207</v>
      </c>
      <c r="D18" s="157">
        <f t="shared" si="0"/>
        <v>0.4002552352224607</v>
      </c>
      <c r="E18" s="206"/>
      <c r="F18" s="103"/>
      <c r="G18" s="103"/>
      <c r="H18" s="103"/>
      <c r="I18" s="103"/>
      <c r="J18" s="103"/>
      <c r="K18" s="103"/>
      <c r="L18" s="103"/>
    </row>
    <row r="19" spans="1:12" s="138" customFormat="1" ht="15" customHeight="1">
      <c r="A19" s="213" t="s">
        <v>134</v>
      </c>
      <c r="B19" s="256">
        <v>40</v>
      </c>
      <c r="C19" s="238">
        <v>232</v>
      </c>
      <c r="D19" s="157">
        <f t="shared" si="0"/>
        <v>0.44859523947638114</v>
      </c>
      <c r="E19" s="206"/>
      <c r="F19" s="103"/>
      <c r="G19" s="103"/>
      <c r="H19" s="103"/>
      <c r="I19" s="103"/>
      <c r="J19" s="103"/>
      <c r="K19" s="103"/>
      <c r="L19" s="103"/>
    </row>
    <row r="20" spans="1:12" s="138" customFormat="1" ht="15" customHeight="1">
      <c r="A20" s="213" t="s">
        <v>107</v>
      </c>
      <c r="B20" s="256">
        <v>40</v>
      </c>
      <c r="C20" s="238">
        <v>221</v>
      </c>
      <c r="D20" s="157">
        <f t="shared" si="0"/>
        <v>0.42732563760465614</v>
      </c>
      <c r="E20" s="206"/>
      <c r="F20" s="103"/>
      <c r="G20" s="103"/>
      <c r="H20" s="103"/>
      <c r="I20" s="103"/>
      <c r="J20" s="103"/>
      <c r="K20" s="103"/>
      <c r="L20" s="103"/>
    </row>
    <row r="21" spans="1:12" s="138" customFormat="1" ht="15" customHeight="1">
      <c r="A21" s="213" t="s">
        <v>108</v>
      </c>
      <c r="B21" s="256">
        <v>40</v>
      </c>
      <c r="C21" s="238">
        <v>226</v>
      </c>
      <c r="D21" s="157">
        <f t="shared" si="0"/>
        <v>0.4369936384554402</v>
      </c>
      <c r="E21" s="206"/>
      <c r="F21" s="103"/>
      <c r="G21" s="103"/>
      <c r="H21" s="103"/>
      <c r="I21" s="103"/>
      <c r="J21" s="103"/>
      <c r="K21" s="103"/>
      <c r="L21" s="103"/>
    </row>
    <row r="22" spans="1:12" s="138" customFormat="1" ht="15" customHeight="1">
      <c r="A22" s="213" t="s">
        <v>135</v>
      </c>
      <c r="B22" s="256">
        <v>40</v>
      </c>
      <c r="C22" s="238">
        <v>204</v>
      </c>
      <c r="D22" s="157">
        <f t="shared" si="0"/>
        <v>0.39445443471199026</v>
      </c>
      <c r="E22" s="206"/>
      <c r="F22" s="103"/>
      <c r="G22" s="103"/>
      <c r="H22" s="103"/>
      <c r="I22" s="103"/>
      <c r="J22" s="103"/>
      <c r="K22" s="103"/>
      <c r="L22" s="103"/>
    </row>
    <row r="23" spans="1:12" s="138" customFormat="1" ht="15" customHeight="1">
      <c r="A23" s="213" t="s">
        <v>151</v>
      </c>
      <c r="B23" s="256">
        <v>40</v>
      </c>
      <c r="C23" s="238">
        <v>214</v>
      </c>
      <c r="D23" s="157">
        <f t="shared" si="0"/>
        <v>0.41379043641355845</v>
      </c>
      <c r="E23" s="206"/>
      <c r="F23" s="103"/>
      <c r="G23" s="103"/>
      <c r="H23" s="103"/>
      <c r="I23" s="103"/>
      <c r="J23" s="103"/>
      <c r="K23" s="103"/>
      <c r="L23" s="103"/>
    </row>
    <row r="24" spans="1:12" s="138" customFormat="1" ht="15" customHeight="1">
      <c r="A24" s="213" t="s">
        <v>136</v>
      </c>
      <c r="B24" s="256">
        <v>40</v>
      </c>
      <c r="C24" s="238">
        <v>211</v>
      </c>
      <c r="D24" s="157">
        <f t="shared" si="0"/>
        <v>0.407989635903088</v>
      </c>
      <c r="E24" s="206"/>
      <c r="F24" s="103"/>
      <c r="G24" s="103"/>
      <c r="H24" s="103"/>
      <c r="I24" s="103"/>
      <c r="J24" s="103"/>
      <c r="K24" s="103"/>
      <c r="L24" s="103"/>
    </row>
    <row r="25" spans="1:12" s="138" customFormat="1" ht="15" customHeight="1" thickBot="1">
      <c r="A25" s="213" t="s">
        <v>152</v>
      </c>
      <c r="B25" s="256">
        <v>40</v>
      </c>
      <c r="C25" s="239">
        <v>221</v>
      </c>
      <c r="D25" s="216">
        <f t="shared" si="0"/>
        <v>0.42732563760465614</v>
      </c>
      <c r="E25" s="206"/>
      <c r="F25" s="103"/>
      <c r="G25" s="103"/>
      <c r="H25" s="103"/>
      <c r="I25" s="103"/>
      <c r="J25" s="103"/>
      <c r="K25" s="103"/>
      <c r="L25" s="103"/>
    </row>
    <row r="26" spans="1:12" s="138" customFormat="1" ht="15" customHeight="1" thickBot="1">
      <c r="A26" s="335" t="s">
        <v>89</v>
      </c>
      <c r="B26" s="336"/>
      <c r="C26" s="339"/>
      <c r="D26" s="340"/>
      <c r="E26" s="207"/>
      <c r="F26" s="103"/>
      <c r="G26" s="103"/>
      <c r="H26" s="103"/>
      <c r="I26" s="103"/>
      <c r="J26" s="103"/>
      <c r="K26" s="103"/>
      <c r="L26" s="103"/>
    </row>
    <row r="27" spans="1:12" s="138" customFormat="1" ht="15" customHeight="1">
      <c r="A27" s="213" t="s">
        <v>153</v>
      </c>
      <c r="B27" s="214">
        <v>40</v>
      </c>
      <c r="C27" s="234">
        <v>231.5</v>
      </c>
      <c r="D27" s="156">
        <f>C27/517.17</f>
        <v>0.4476284393913027</v>
      </c>
      <c r="E27" s="207"/>
      <c r="F27" s="103"/>
      <c r="G27" s="103"/>
      <c r="H27" s="103"/>
      <c r="I27" s="103"/>
      <c r="J27" s="103"/>
      <c r="K27" s="103"/>
      <c r="L27" s="103"/>
    </row>
    <row r="28" spans="1:12" s="138" customFormat="1" ht="15" customHeight="1">
      <c r="A28" s="213" t="s">
        <v>90</v>
      </c>
      <c r="B28" s="214">
        <v>40</v>
      </c>
      <c r="C28" s="234">
        <v>213</v>
      </c>
      <c r="D28" s="157">
        <f aca="true" t="shared" si="1" ref="D28:D36">C28/517.17</f>
        <v>0.41185683624340164</v>
      </c>
      <c r="E28" s="207"/>
      <c r="F28" s="103"/>
      <c r="G28" s="103"/>
      <c r="H28" s="103"/>
      <c r="I28" s="103"/>
      <c r="J28" s="103"/>
      <c r="K28" s="103"/>
      <c r="L28" s="103"/>
    </row>
    <row r="29" spans="1:12" s="138" customFormat="1" ht="15" customHeight="1">
      <c r="A29" s="213" t="s">
        <v>154</v>
      </c>
      <c r="B29" s="214">
        <v>40</v>
      </c>
      <c r="C29" s="234">
        <v>207</v>
      </c>
      <c r="D29" s="157">
        <f t="shared" si="1"/>
        <v>0.4002552352224607</v>
      </c>
      <c r="E29" s="207"/>
      <c r="F29" s="103"/>
      <c r="G29" s="103"/>
      <c r="H29" s="103"/>
      <c r="I29" s="103"/>
      <c r="J29" s="103"/>
      <c r="K29" s="103"/>
      <c r="L29" s="103"/>
    </row>
    <row r="30" spans="1:12" s="138" customFormat="1" ht="15" customHeight="1">
      <c r="A30" s="213" t="s">
        <v>91</v>
      </c>
      <c r="B30" s="214">
        <v>40</v>
      </c>
      <c r="C30" s="234">
        <v>197</v>
      </c>
      <c r="D30" s="157">
        <f t="shared" si="1"/>
        <v>0.3809192335208926</v>
      </c>
      <c r="E30" s="207"/>
      <c r="F30" s="103"/>
      <c r="G30" s="103"/>
      <c r="H30" s="103"/>
      <c r="I30" s="103"/>
      <c r="J30" s="103"/>
      <c r="K30" s="103"/>
      <c r="L30" s="103"/>
    </row>
    <row r="31" spans="1:12" s="138" customFormat="1" ht="15" customHeight="1">
      <c r="A31" s="213" t="s">
        <v>155</v>
      </c>
      <c r="B31" s="214">
        <v>40</v>
      </c>
      <c r="C31" s="234">
        <v>193.5</v>
      </c>
      <c r="D31" s="157">
        <f t="shared" si="1"/>
        <v>0.3741516329253437</v>
      </c>
      <c r="E31" s="207"/>
      <c r="F31" s="103"/>
      <c r="G31" s="103"/>
      <c r="H31" s="103"/>
      <c r="I31" s="103"/>
      <c r="J31" s="103"/>
      <c r="K31" s="103"/>
      <c r="L31" s="103"/>
    </row>
    <row r="32" spans="1:12" s="138" customFormat="1" ht="15" customHeight="1">
      <c r="A32" s="213" t="s">
        <v>92</v>
      </c>
      <c r="B32" s="214">
        <v>40</v>
      </c>
      <c r="C32" s="234">
        <v>186</v>
      </c>
      <c r="D32" s="157">
        <f t="shared" si="1"/>
        <v>0.35964963164916763</v>
      </c>
      <c r="E32" s="207"/>
      <c r="F32" s="103"/>
      <c r="G32" s="103"/>
      <c r="H32" s="103"/>
      <c r="I32" s="103"/>
      <c r="J32" s="103"/>
      <c r="K32" s="103"/>
      <c r="L32" s="103"/>
    </row>
    <row r="33" spans="1:12" s="138" customFormat="1" ht="15" customHeight="1">
      <c r="A33" s="213" t="s">
        <v>156</v>
      </c>
      <c r="B33" s="214">
        <v>40</v>
      </c>
      <c r="C33" s="234">
        <v>183</v>
      </c>
      <c r="D33" s="157">
        <f t="shared" si="1"/>
        <v>0.3538488311386972</v>
      </c>
      <c r="E33" s="207"/>
      <c r="F33" s="103"/>
      <c r="G33" s="103"/>
      <c r="H33" s="103"/>
      <c r="I33" s="103"/>
      <c r="J33" s="103"/>
      <c r="K33" s="103"/>
      <c r="L33" s="103"/>
    </row>
    <row r="34" spans="1:12" s="138" customFormat="1" ht="15" customHeight="1">
      <c r="A34" s="213" t="s">
        <v>93</v>
      </c>
      <c r="B34" s="214">
        <v>40</v>
      </c>
      <c r="C34" s="234">
        <v>179</v>
      </c>
      <c r="D34" s="157">
        <f t="shared" si="1"/>
        <v>0.3461144304580699</v>
      </c>
      <c r="E34" s="207"/>
      <c r="F34" s="103"/>
      <c r="G34" s="103"/>
      <c r="H34" s="103"/>
      <c r="I34" s="103"/>
      <c r="J34" s="103"/>
      <c r="K34" s="103"/>
      <c r="L34" s="103"/>
    </row>
    <row r="35" spans="1:12" s="138" customFormat="1" ht="15" customHeight="1">
      <c r="A35" s="213" t="s">
        <v>157</v>
      </c>
      <c r="B35" s="214">
        <v>40</v>
      </c>
      <c r="C35" s="234">
        <v>194</v>
      </c>
      <c r="D35" s="157">
        <f t="shared" si="1"/>
        <v>0.37511843301042214</v>
      </c>
      <c r="E35" s="207"/>
      <c r="F35" s="103"/>
      <c r="G35" s="103"/>
      <c r="H35" s="103"/>
      <c r="I35" s="103"/>
      <c r="J35" s="103"/>
      <c r="K35" s="103"/>
      <c r="L35" s="103"/>
    </row>
    <row r="36" spans="1:12" s="138" customFormat="1" ht="15" customHeight="1" thickBot="1">
      <c r="A36" s="213" t="s">
        <v>214</v>
      </c>
      <c r="B36" s="214">
        <v>40</v>
      </c>
      <c r="C36" s="234">
        <v>190</v>
      </c>
      <c r="D36" s="216">
        <f t="shared" si="1"/>
        <v>0.3673840323297949</v>
      </c>
      <c r="E36" s="207"/>
      <c r="F36" s="103"/>
      <c r="G36" s="103"/>
      <c r="H36" s="103"/>
      <c r="I36" s="103"/>
      <c r="J36" s="103"/>
      <c r="K36" s="103"/>
      <c r="L36" s="103"/>
    </row>
    <row r="37" spans="1:12" s="138" customFormat="1" ht="15" customHeight="1" thickBot="1">
      <c r="A37" s="335" t="s">
        <v>94</v>
      </c>
      <c r="B37" s="336"/>
      <c r="C37" s="336"/>
      <c r="D37" s="340"/>
      <c r="E37" s="207"/>
      <c r="F37" s="103"/>
      <c r="G37" s="103"/>
      <c r="H37" s="103"/>
      <c r="I37" s="103"/>
      <c r="J37" s="103"/>
      <c r="K37" s="103"/>
      <c r="L37" s="103"/>
    </row>
    <row r="38" spans="1:12" s="138" customFormat="1" ht="15" customHeight="1">
      <c r="A38" s="217" t="s">
        <v>110</v>
      </c>
      <c r="B38" s="218" t="s">
        <v>112</v>
      </c>
      <c r="C38" s="237">
        <v>183</v>
      </c>
      <c r="D38" s="156">
        <f>C38/517.17</f>
        <v>0.3538488311386972</v>
      </c>
      <c r="E38" s="207"/>
      <c r="F38" s="103"/>
      <c r="G38" s="103"/>
      <c r="H38" s="103"/>
      <c r="I38" s="103"/>
      <c r="J38" s="103"/>
      <c r="K38" s="103"/>
      <c r="L38" s="103"/>
    </row>
    <row r="39" spans="1:12" s="138" customFormat="1" ht="18" customHeight="1">
      <c r="A39" s="213" t="s">
        <v>111</v>
      </c>
      <c r="B39" s="219" t="s">
        <v>112</v>
      </c>
      <c r="C39" s="238">
        <v>167.5</v>
      </c>
      <c r="D39" s="157">
        <f aca="true" t="shared" si="2" ref="D39:D49">C39/517.17</f>
        <v>0.3238780285012665</v>
      </c>
      <c r="E39" s="207"/>
      <c r="F39" s="103"/>
      <c r="G39" s="103"/>
      <c r="H39" s="103"/>
      <c r="I39" s="103"/>
      <c r="J39" s="103"/>
      <c r="K39" s="103"/>
      <c r="L39" s="103"/>
    </row>
    <row r="40" spans="1:12" s="138" customFormat="1" ht="12.75">
      <c r="A40" s="213" t="s">
        <v>114</v>
      </c>
      <c r="B40" s="219">
        <v>50</v>
      </c>
      <c r="C40" s="238">
        <v>174.5</v>
      </c>
      <c r="D40" s="157">
        <f t="shared" si="2"/>
        <v>0.33741322969236426</v>
      </c>
      <c r="E40" s="207"/>
      <c r="F40" s="103"/>
      <c r="G40" s="103"/>
      <c r="H40" s="103"/>
      <c r="I40" s="103"/>
      <c r="J40" s="103"/>
      <c r="K40" s="103"/>
      <c r="L40" s="103"/>
    </row>
    <row r="41" spans="1:12" s="138" customFormat="1" ht="15" customHeight="1">
      <c r="A41" s="213" t="s">
        <v>95</v>
      </c>
      <c r="B41" s="219">
        <v>50</v>
      </c>
      <c r="C41" s="238">
        <v>164</v>
      </c>
      <c r="D41" s="157">
        <f t="shared" si="2"/>
        <v>0.3171104279057177</v>
      </c>
      <c r="E41" s="207"/>
      <c r="F41" s="103"/>
      <c r="G41" s="103"/>
      <c r="H41" s="103"/>
      <c r="I41" s="103"/>
      <c r="J41" s="103"/>
      <c r="K41" s="103"/>
      <c r="L41" s="103"/>
    </row>
    <row r="42" spans="1:12" s="138" customFormat="1" ht="15" customHeight="1">
      <c r="A42" s="213" t="s">
        <v>96</v>
      </c>
      <c r="B42" s="219">
        <v>50</v>
      </c>
      <c r="C42" s="238">
        <v>166</v>
      </c>
      <c r="D42" s="157">
        <f t="shared" si="2"/>
        <v>0.3209776282460313</v>
      </c>
      <c r="E42" s="207"/>
      <c r="F42" s="103"/>
      <c r="G42" s="103"/>
      <c r="H42" s="103"/>
      <c r="I42" s="103"/>
      <c r="J42" s="103"/>
      <c r="K42" s="103"/>
      <c r="L42" s="103"/>
    </row>
    <row r="43" spans="1:12" s="138" customFormat="1" ht="15" customHeight="1">
      <c r="A43" s="213" t="s">
        <v>97</v>
      </c>
      <c r="B43" s="219">
        <v>50</v>
      </c>
      <c r="C43" s="238">
        <v>164</v>
      </c>
      <c r="D43" s="157">
        <f t="shared" si="2"/>
        <v>0.3171104279057177</v>
      </c>
      <c r="E43" s="207"/>
      <c r="F43" s="103"/>
      <c r="G43" s="103"/>
      <c r="H43" s="103"/>
      <c r="I43" s="103"/>
      <c r="J43" s="103"/>
      <c r="K43" s="103"/>
      <c r="L43" s="103"/>
    </row>
    <row r="44" spans="1:12" s="138" customFormat="1" ht="15" customHeight="1">
      <c r="A44" s="213" t="s">
        <v>98</v>
      </c>
      <c r="B44" s="219">
        <v>50</v>
      </c>
      <c r="C44" s="238">
        <v>160</v>
      </c>
      <c r="D44" s="157">
        <f t="shared" si="2"/>
        <v>0.30937602722509044</v>
      </c>
      <c r="E44" s="207"/>
      <c r="F44" s="103"/>
      <c r="G44" s="103"/>
      <c r="H44" s="103"/>
      <c r="I44" s="103"/>
      <c r="J44" s="103"/>
      <c r="K44" s="103"/>
      <c r="L44" s="103"/>
    </row>
    <row r="45" spans="1:12" s="138" customFormat="1" ht="15" customHeight="1">
      <c r="A45" s="213" t="s">
        <v>99</v>
      </c>
      <c r="B45" s="219">
        <v>50</v>
      </c>
      <c r="C45" s="238">
        <v>151.5</v>
      </c>
      <c r="D45" s="157">
        <f t="shared" si="2"/>
        <v>0.2929404257787575</v>
      </c>
      <c r="E45" s="207"/>
      <c r="F45" s="103"/>
      <c r="G45" s="103"/>
      <c r="H45" s="103"/>
      <c r="I45" s="103"/>
      <c r="J45" s="103"/>
      <c r="K45" s="103"/>
      <c r="L45" s="103"/>
    </row>
    <row r="46" spans="1:12" s="138" customFormat="1" ht="15" customHeight="1">
      <c r="A46" s="213" t="s">
        <v>100</v>
      </c>
      <c r="B46" s="219">
        <v>50</v>
      </c>
      <c r="C46" s="238">
        <v>151</v>
      </c>
      <c r="D46" s="157">
        <f t="shared" si="2"/>
        <v>0.2919736256936791</v>
      </c>
      <c r="E46" s="207"/>
      <c r="F46" s="103"/>
      <c r="G46" s="103"/>
      <c r="H46" s="103"/>
      <c r="I46" s="103"/>
      <c r="J46" s="103"/>
      <c r="K46" s="103"/>
      <c r="L46" s="103"/>
    </row>
    <row r="47" spans="1:12" s="138" customFormat="1" ht="15" customHeight="1">
      <c r="A47" s="213" t="s">
        <v>101</v>
      </c>
      <c r="B47" s="219">
        <v>50</v>
      </c>
      <c r="C47" s="238">
        <v>256</v>
      </c>
      <c r="D47" s="157">
        <f t="shared" si="2"/>
        <v>0.4950016435601447</v>
      </c>
      <c r="E47" s="207"/>
      <c r="F47" s="103"/>
      <c r="G47" s="103"/>
      <c r="H47" s="103"/>
      <c r="I47" s="103"/>
      <c r="J47" s="103"/>
      <c r="K47" s="103"/>
      <c r="L47" s="103"/>
    </row>
    <row r="48" spans="1:12" s="138" customFormat="1" ht="15" customHeight="1">
      <c r="A48" s="83" t="s">
        <v>113</v>
      </c>
      <c r="B48" s="219">
        <v>25</v>
      </c>
      <c r="C48" s="238">
        <v>1325</v>
      </c>
      <c r="D48" s="157">
        <f t="shared" si="2"/>
        <v>2.56202022545778</v>
      </c>
      <c r="E48" s="207"/>
      <c r="F48" s="103"/>
      <c r="G48" s="103"/>
      <c r="H48" s="103"/>
      <c r="I48" s="103"/>
      <c r="J48" s="220"/>
      <c r="K48" s="103"/>
      <c r="L48" s="103"/>
    </row>
    <row r="49" spans="1:12" s="138" customFormat="1" ht="15" customHeight="1" thickBot="1">
      <c r="A49" s="201" t="s">
        <v>115</v>
      </c>
      <c r="B49" s="221">
        <v>40</v>
      </c>
      <c r="C49" s="239">
        <v>387</v>
      </c>
      <c r="D49" s="216">
        <f t="shared" si="2"/>
        <v>0.7483032658506874</v>
      </c>
      <c r="E49" s="207"/>
      <c r="F49" s="103"/>
      <c r="G49" s="103"/>
      <c r="H49" s="103"/>
      <c r="I49" s="103"/>
      <c r="J49" s="103"/>
      <c r="K49" s="103"/>
      <c r="L49" s="103"/>
    </row>
    <row r="50" spans="1:12" s="138" customFormat="1" ht="15" customHeight="1" thickBot="1">
      <c r="A50" s="222" t="s">
        <v>102</v>
      </c>
      <c r="B50" s="180"/>
      <c r="C50" s="223"/>
      <c r="D50" s="224"/>
      <c r="E50" s="207"/>
      <c r="F50" s="103"/>
      <c r="G50" s="103"/>
      <c r="H50" s="103"/>
      <c r="I50" s="103"/>
      <c r="J50" s="103"/>
      <c r="K50" s="103"/>
      <c r="L50" s="103"/>
    </row>
    <row r="51" spans="1:12" s="138" customFormat="1" ht="15" customHeight="1">
      <c r="A51" s="225" t="s">
        <v>103</v>
      </c>
      <c r="B51" s="226">
        <v>40</v>
      </c>
      <c r="C51" s="215">
        <v>237</v>
      </c>
      <c r="D51" s="156">
        <f>C51/517.17</f>
        <v>0.4582632403271652</v>
      </c>
      <c r="E51" s="207"/>
      <c r="F51" s="103"/>
      <c r="G51" s="103"/>
      <c r="H51" s="103"/>
      <c r="I51" s="103"/>
      <c r="J51" s="103"/>
      <c r="K51" s="103"/>
      <c r="L51" s="103"/>
    </row>
    <row r="52" spans="1:12" s="138" customFormat="1" ht="15" customHeight="1">
      <c r="A52" s="227" t="s">
        <v>105</v>
      </c>
      <c r="B52" s="228">
        <v>40</v>
      </c>
      <c r="C52" s="215">
        <v>237</v>
      </c>
      <c r="D52" s="157">
        <f aca="true" t="shared" si="3" ref="D52:D58">C52/517.17</f>
        <v>0.4582632403271652</v>
      </c>
      <c r="E52" s="207"/>
      <c r="F52" s="103"/>
      <c r="G52" s="103"/>
      <c r="H52" s="103"/>
      <c r="I52" s="103"/>
      <c r="J52" s="103"/>
      <c r="K52" s="103"/>
      <c r="L52" s="103"/>
    </row>
    <row r="53" spans="1:12" s="138" customFormat="1" ht="15" customHeight="1">
      <c r="A53" s="229" t="s">
        <v>104</v>
      </c>
      <c r="B53" s="214">
        <v>40</v>
      </c>
      <c r="C53" s="215">
        <v>225</v>
      </c>
      <c r="D53" s="157">
        <f t="shared" si="3"/>
        <v>0.4350600382852834</v>
      </c>
      <c r="E53" s="207"/>
      <c r="F53" s="103"/>
      <c r="G53" s="103"/>
      <c r="H53" s="103"/>
      <c r="I53" s="103"/>
      <c r="J53" s="103"/>
      <c r="K53" s="103"/>
      <c r="L53" s="103"/>
    </row>
    <row r="54" spans="1:12" s="138" customFormat="1" ht="15" customHeight="1">
      <c r="A54" s="229" t="s">
        <v>119</v>
      </c>
      <c r="B54" s="35"/>
      <c r="C54" s="215">
        <v>185</v>
      </c>
      <c r="D54" s="157">
        <f t="shared" si="3"/>
        <v>0.3577160314790108</v>
      </c>
      <c r="E54" s="207"/>
      <c r="F54" s="103"/>
      <c r="G54" s="103"/>
      <c r="H54" s="103"/>
      <c r="I54" s="103"/>
      <c r="J54" s="103"/>
      <c r="K54" s="103"/>
      <c r="L54" s="103"/>
    </row>
    <row r="55" spans="1:12" s="138" customFormat="1" ht="15" customHeight="1">
      <c r="A55" s="229" t="s">
        <v>116</v>
      </c>
      <c r="B55" s="214">
        <v>40</v>
      </c>
      <c r="C55" s="215">
        <v>148</v>
      </c>
      <c r="D55" s="157">
        <f t="shared" si="3"/>
        <v>0.28617282518320863</v>
      </c>
      <c r="E55" s="207"/>
      <c r="F55" s="103"/>
      <c r="G55" s="103"/>
      <c r="H55" s="103"/>
      <c r="I55" s="103"/>
      <c r="J55" s="103"/>
      <c r="K55" s="103"/>
      <c r="L55" s="103"/>
    </row>
    <row r="56" spans="1:12" s="138" customFormat="1" ht="15" customHeight="1">
      <c r="A56" s="229" t="s">
        <v>118</v>
      </c>
      <c r="B56" s="214">
        <v>50</v>
      </c>
      <c r="C56" s="215">
        <v>48</v>
      </c>
      <c r="D56" s="157">
        <f t="shared" si="3"/>
        <v>0.09281280816752713</v>
      </c>
      <c r="E56" s="207"/>
      <c r="F56" s="103"/>
      <c r="G56" s="103"/>
      <c r="H56" s="103"/>
      <c r="I56" s="103"/>
      <c r="J56" s="103"/>
      <c r="K56" s="103"/>
      <c r="L56" s="103"/>
    </row>
    <row r="57" spans="1:12" s="138" customFormat="1" ht="15" customHeight="1">
      <c r="A57" s="229" t="s">
        <v>117</v>
      </c>
      <c r="B57" s="214">
        <v>50</v>
      </c>
      <c r="C57" s="215">
        <v>48</v>
      </c>
      <c r="D57" s="157">
        <f t="shared" si="3"/>
        <v>0.09281280816752713</v>
      </c>
      <c r="E57" s="207"/>
      <c r="F57" s="103"/>
      <c r="G57" s="103"/>
      <c r="H57" s="103"/>
      <c r="I57" s="103"/>
      <c r="J57" s="103"/>
      <c r="K57" s="103"/>
      <c r="L57" s="103"/>
    </row>
    <row r="58" spans="1:5" s="138" customFormat="1" ht="15" customHeight="1" thickBot="1">
      <c r="A58" s="230" t="s">
        <v>120</v>
      </c>
      <c r="B58" s="231">
        <v>40</v>
      </c>
      <c r="C58" s="215">
        <v>238</v>
      </c>
      <c r="D58" s="216">
        <f t="shared" si="3"/>
        <v>0.460196840497322</v>
      </c>
      <c r="E58" s="207"/>
    </row>
    <row r="59" spans="1:5" s="138" customFormat="1" ht="15" customHeight="1">
      <c r="A59" s="334" t="s">
        <v>43</v>
      </c>
      <c r="B59" s="334"/>
      <c r="C59" s="334"/>
      <c r="D59" s="207"/>
      <c r="E59" s="207"/>
    </row>
    <row r="60" spans="1:5" s="138" customFormat="1" ht="12.75">
      <c r="A60" s="232" t="s">
        <v>394</v>
      </c>
      <c r="B60" s="232"/>
      <c r="C60" s="232"/>
      <c r="D60" s="207"/>
      <c r="E60" s="207"/>
    </row>
    <row r="61" spans="1:5" s="138" customFormat="1" ht="12.75">
      <c r="A61" s="233"/>
      <c r="B61" s="232"/>
      <c r="C61" s="232"/>
      <c r="D61" s="207"/>
      <c r="E61" s="207"/>
    </row>
  </sheetData>
  <sheetProtection/>
  <mergeCells count="8">
    <mergeCell ref="A59:C59"/>
    <mergeCell ref="A7:D7"/>
    <mergeCell ref="A26:D26"/>
    <mergeCell ref="A37:D37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3" r:id="rId1"/>
  <headerFooter>
    <oddHeader>&amp;LODEPA</oddHead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view="pageBreakPreview" zoomScaleSheetLayoutView="100" zoomScalePageLayoutView="0" workbookViewId="0" topLeftCell="A1">
      <selection activeCell="F1" sqref="F1"/>
    </sheetView>
  </sheetViews>
  <sheetFormatPr defaultColWidth="11.421875" defaultRowHeight="12.75"/>
  <cols>
    <col min="1" max="1" width="40.140625" style="23" customWidth="1"/>
    <col min="2" max="2" width="22.57421875" style="23" customWidth="1"/>
    <col min="3" max="3" width="20.57421875" style="23" bestFit="1" customWidth="1"/>
    <col min="4" max="4" width="20.00390625" style="121" customWidth="1"/>
    <col min="5" max="5" width="31.57421875" style="121" bestFit="1" customWidth="1"/>
    <col min="7" max="7" width="11.421875" style="175" customWidth="1"/>
    <col min="8" max="8" width="11.421875" style="172" customWidth="1"/>
  </cols>
  <sheetData>
    <row r="1" spans="1:8" ht="12.75">
      <c r="A1" s="341" t="s">
        <v>208</v>
      </c>
      <c r="B1" s="341"/>
      <c r="C1" s="341"/>
      <c r="D1" s="341"/>
      <c r="E1" s="341"/>
      <c r="H1" s="174"/>
    </row>
    <row r="2" spans="1:8" ht="12.75">
      <c r="A2" s="302" t="s">
        <v>158</v>
      </c>
      <c r="B2" s="302"/>
      <c r="C2" s="302"/>
      <c r="D2" s="302"/>
      <c r="E2" s="302"/>
      <c r="H2" s="174"/>
    </row>
    <row r="3" spans="1:8" ht="12.75">
      <c r="A3" s="303" t="s">
        <v>266</v>
      </c>
      <c r="B3" s="303"/>
      <c r="C3" s="303"/>
      <c r="D3" s="303"/>
      <c r="E3" s="303"/>
      <c r="H3" s="174"/>
    </row>
    <row r="4" spans="1:8" ht="12.75">
      <c r="A4" s="351" t="s">
        <v>390</v>
      </c>
      <c r="B4" s="351"/>
      <c r="C4" s="351"/>
      <c r="D4" s="351"/>
      <c r="E4" s="351"/>
      <c r="H4" s="174"/>
    </row>
    <row r="5" spans="1:8" ht="12.75">
      <c r="A5" s="110"/>
      <c r="B5" s="108"/>
      <c r="C5" s="108"/>
      <c r="D5" s="122"/>
      <c r="E5" s="122"/>
      <c r="H5" s="174"/>
    </row>
    <row r="6" spans="7:8" ht="13.5" thickBot="1">
      <c r="G6" s="176"/>
      <c r="H6" s="174"/>
    </row>
    <row r="7" spans="1:9" ht="13.5" thickBot="1">
      <c r="A7" s="24" t="s">
        <v>66</v>
      </c>
      <c r="B7" s="125" t="s">
        <v>31</v>
      </c>
      <c r="C7" s="33" t="s">
        <v>268</v>
      </c>
      <c r="D7" s="124" t="s">
        <v>283</v>
      </c>
      <c r="E7" s="125" t="s">
        <v>267</v>
      </c>
      <c r="G7" s="13"/>
      <c r="H7" s="173"/>
      <c r="I7" s="13"/>
    </row>
    <row r="8" spans="1:9" ht="13.5" thickBot="1">
      <c r="A8" s="324" t="s">
        <v>68</v>
      </c>
      <c r="B8" s="325"/>
      <c r="C8" s="325"/>
      <c r="D8" s="325"/>
      <c r="E8" s="326"/>
      <c r="G8" s="177"/>
      <c r="H8" s="173"/>
      <c r="I8" s="13"/>
    </row>
    <row r="9" spans="1:8" ht="12.75">
      <c r="A9" s="152" t="s">
        <v>190</v>
      </c>
      <c r="B9" s="82" t="s">
        <v>164</v>
      </c>
      <c r="C9" s="153">
        <v>110000</v>
      </c>
      <c r="D9" s="147" t="s">
        <v>243</v>
      </c>
      <c r="E9" s="156" t="s">
        <v>405</v>
      </c>
      <c r="G9" s="197"/>
      <c r="H9" s="173"/>
    </row>
    <row r="10" spans="1:8" ht="12.75">
      <c r="A10" s="35" t="s">
        <v>284</v>
      </c>
      <c r="B10" s="82" t="s">
        <v>165</v>
      </c>
      <c r="C10" s="154">
        <v>91870</v>
      </c>
      <c r="D10" s="148" t="s">
        <v>386</v>
      </c>
      <c r="E10" s="157" t="s">
        <v>406</v>
      </c>
      <c r="G10" s="177"/>
      <c r="H10" s="173"/>
    </row>
    <row r="11" spans="1:8" ht="12.75">
      <c r="A11" s="35" t="s">
        <v>171</v>
      </c>
      <c r="B11" s="82" t="s">
        <v>166</v>
      </c>
      <c r="C11" s="154">
        <v>15000</v>
      </c>
      <c r="D11" s="148" t="s">
        <v>244</v>
      </c>
      <c r="E11" s="157" t="s">
        <v>407</v>
      </c>
      <c r="G11" s="177"/>
      <c r="H11" s="173"/>
    </row>
    <row r="12" spans="1:8" ht="12.75">
      <c r="A12" s="35" t="s">
        <v>285</v>
      </c>
      <c r="B12" s="82" t="s">
        <v>164</v>
      </c>
      <c r="C12" s="154">
        <v>46250</v>
      </c>
      <c r="D12" s="148" t="s">
        <v>312</v>
      </c>
      <c r="E12" s="157" t="s">
        <v>408</v>
      </c>
      <c r="G12" s="177"/>
      <c r="H12" s="173"/>
    </row>
    <row r="13" spans="1:8" ht="12.75">
      <c r="A13" s="35" t="s">
        <v>286</v>
      </c>
      <c r="B13" s="82" t="s">
        <v>164</v>
      </c>
      <c r="C13" s="154">
        <v>45000</v>
      </c>
      <c r="D13" s="148" t="s">
        <v>313</v>
      </c>
      <c r="E13" s="157" t="s">
        <v>409</v>
      </c>
      <c r="G13" s="177"/>
      <c r="H13" s="173"/>
    </row>
    <row r="14" spans="1:8" ht="12.75">
      <c r="A14" s="35" t="s">
        <v>287</v>
      </c>
      <c r="B14" s="82" t="s">
        <v>167</v>
      </c>
      <c r="C14" s="154">
        <v>54480</v>
      </c>
      <c r="D14" s="148" t="s">
        <v>245</v>
      </c>
      <c r="E14" s="157" t="s">
        <v>410</v>
      </c>
      <c r="F14" s="96"/>
      <c r="G14" s="177"/>
      <c r="H14" s="173"/>
    </row>
    <row r="15" spans="1:8" ht="12.75">
      <c r="A15" s="35" t="s">
        <v>189</v>
      </c>
      <c r="B15" s="82" t="s">
        <v>168</v>
      </c>
      <c r="C15" s="154">
        <v>57680</v>
      </c>
      <c r="D15" s="148" t="s">
        <v>402</v>
      </c>
      <c r="E15" s="157" t="s">
        <v>411</v>
      </c>
      <c r="G15" s="177"/>
      <c r="H15" s="173"/>
    </row>
    <row r="16" spans="1:8" ht="12.75">
      <c r="A16" s="35" t="s">
        <v>80</v>
      </c>
      <c r="B16" s="82" t="s">
        <v>168</v>
      </c>
      <c r="C16" s="154">
        <v>57680</v>
      </c>
      <c r="D16" s="148" t="s">
        <v>402</v>
      </c>
      <c r="E16" s="157" t="s">
        <v>411</v>
      </c>
      <c r="G16" s="177"/>
      <c r="H16" s="173"/>
    </row>
    <row r="17" spans="1:8" ht="12.75">
      <c r="A17" s="35" t="s">
        <v>288</v>
      </c>
      <c r="B17" s="82" t="s">
        <v>159</v>
      </c>
      <c r="C17" s="155">
        <v>3750</v>
      </c>
      <c r="D17" s="148" t="s">
        <v>246</v>
      </c>
      <c r="E17" s="157" t="s">
        <v>412</v>
      </c>
      <c r="G17" s="177"/>
      <c r="H17" s="173"/>
    </row>
    <row r="18" spans="1:8" ht="12.75">
      <c r="A18" s="35" t="s">
        <v>289</v>
      </c>
      <c r="B18" s="82" t="s">
        <v>159</v>
      </c>
      <c r="C18" s="155">
        <v>2700</v>
      </c>
      <c r="D18" s="148" t="s">
        <v>247</v>
      </c>
      <c r="E18" s="157" t="s">
        <v>413</v>
      </c>
      <c r="G18" s="177"/>
      <c r="H18" s="173"/>
    </row>
    <row r="19" spans="1:8" ht="12.75">
      <c r="A19" s="35" t="s">
        <v>381</v>
      </c>
      <c r="B19" s="82" t="s">
        <v>159</v>
      </c>
      <c r="C19" s="155">
        <v>3600</v>
      </c>
      <c r="D19" s="148" t="s">
        <v>262</v>
      </c>
      <c r="E19" s="157" t="s">
        <v>414</v>
      </c>
      <c r="G19" s="177"/>
      <c r="H19" s="173"/>
    </row>
    <row r="20" spans="1:8" ht="12.75">
      <c r="A20" s="35" t="s">
        <v>69</v>
      </c>
      <c r="B20" s="82" t="s">
        <v>446</v>
      </c>
      <c r="C20" s="154">
        <v>86160</v>
      </c>
      <c r="D20" s="148" t="s">
        <v>447</v>
      </c>
      <c r="E20" s="157" t="s">
        <v>448</v>
      </c>
      <c r="G20" s="177"/>
      <c r="H20" s="173"/>
    </row>
    <row r="21" spans="1:8" ht="12.75">
      <c r="A21" s="35" t="s">
        <v>70</v>
      </c>
      <c r="B21" s="82" t="s">
        <v>446</v>
      </c>
      <c r="C21" s="154">
        <v>86160</v>
      </c>
      <c r="D21" s="148" t="s">
        <v>447</v>
      </c>
      <c r="E21" s="157" t="s">
        <v>448</v>
      </c>
      <c r="G21" s="177"/>
      <c r="H21" s="173"/>
    </row>
    <row r="22" spans="1:8" ht="12.75">
      <c r="A22" s="35" t="s">
        <v>290</v>
      </c>
      <c r="B22" s="82" t="s">
        <v>446</v>
      </c>
      <c r="C22" s="154">
        <v>86160</v>
      </c>
      <c r="D22" s="148" t="s">
        <v>447</v>
      </c>
      <c r="E22" s="157" t="s">
        <v>448</v>
      </c>
      <c r="G22" s="177"/>
      <c r="H22" s="173"/>
    </row>
    <row r="23" spans="1:8" ht="12.75">
      <c r="A23" s="35" t="s">
        <v>71</v>
      </c>
      <c r="B23" s="82" t="s">
        <v>446</v>
      </c>
      <c r="C23" s="154">
        <v>86160</v>
      </c>
      <c r="D23" s="148" t="s">
        <v>447</v>
      </c>
      <c r="E23" s="157" t="s">
        <v>448</v>
      </c>
      <c r="G23" s="177"/>
      <c r="H23" s="173"/>
    </row>
    <row r="24" spans="1:8" ht="12.75">
      <c r="A24" s="35" t="s">
        <v>72</v>
      </c>
      <c r="B24" s="82" t="s">
        <v>169</v>
      </c>
      <c r="C24" s="154">
        <v>19020</v>
      </c>
      <c r="D24" s="148" t="s">
        <v>403</v>
      </c>
      <c r="E24" s="157" t="s">
        <v>415</v>
      </c>
      <c r="G24" s="177"/>
      <c r="H24" s="173"/>
    </row>
    <row r="25" spans="1:8" ht="12.75">
      <c r="A25" s="35" t="s">
        <v>73</v>
      </c>
      <c r="B25" s="82" t="s">
        <v>446</v>
      </c>
      <c r="C25" s="154">
        <v>86160</v>
      </c>
      <c r="D25" s="148" t="s">
        <v>447</v>
      </c>
      <c r="E25" s="157" t="s">
        <v>448</v>
      </c>
      <c r="G25" s="177"/>
      <c r="H25" s="173"/>
    </row>
    <row r="26" spans="1:8" ht="12.75">
      <c r="A26" s="35" t="s">
        <v>74</v>
      </c>
      <c r="B26" s="82" t="s">
        <v>446</v>
      </c>
      <c r="C26" s="154">
        <v>86160</v>
      </c>
      <c r="D26" s="148" t="s">
        <v>447</v>
      </c>
      <c r="E26" s="157" t="s">
        <v>448</v>
      </c>
      <c r="G26" s="177"/>
      <c r="H26" s="173"/>
    </row>
    <row r="27" spans="1:8" ht="13.5" thickBot="1">
      <c r="A27" s="35" t="s">
        <v>291</v>
      </c>
      <c r="B27" s="82" t="s">
        <v>446</v>
      </c>
      <c r="C27" s="154">
        <v>86160</v>
      </c>
      <c r="D27" s="148" t="s">
        <v>447</v>
      </c>
      <c r="E27" s="157" t="s">
        <v>448</v>
      </c>
      <c r="H27" s="173"/>
    </row>
    <row r="28" spans="1:8" ht="13.5" thickBot="1">
      <c r="A28" s="345" t="s">
        <v>75</v>
      </c>
      <c r="B28" s="346"/>
      <c r="C28" s="346"/>
      <c r="D28" s="346"/>
      <c r="E28" s="347"/>
      <c r="H28" s="173"/>
    </row>
    <row r="29" spans="1:8" ht="12.75">
      <c r="A29" s="198" t="s">
        <v>191</v>
      </c>
      <c r="B29" s="199" t="s">
        <v>163</v>
      </c>
      <c r="C29" s="202">
        <v>17500</v>
      </c>
      <c r="D29" s="147" t="s">
        <v>314</v>
      </c>
      <c r="E29" s="203" t="s">
        <v>416</v>
      </c>
      <c r="G29" s="177"/>
      <c r="H29" s="173"/>
    </row>
    <row r="30" spans="1:8" ht="12.75">
      <c r="A30" s="83" t="s">
        <v>292</v>
      </c>
      <c r="B30" s="82" t="s">
        <v>163</v>
      </c>
      <c r="C30" s="177">
        <v>19500</v>
      </c>
      <c r="D30" s="148" t="s">
        <v>315</v>
      </c>
      <c r="E30" s="200" t="s">
        <v>417</v>
      </c>
      <c r="G30" s="177"/>
      <c r="H30" s="173"/>
    </row>
    <row r="31" spans="1:8" ht="12.75">
      <c r="A31" s="83" t="s">
        <v>195</v>
      </c>
      <c r="B31" s="82" t="s">
        <v>162</v>
      </c>
      <c r="C31" s="177">
        <v>10500</v>
      </c>
      <c r="D31" s="148" t="s">
        <v>316</v>
      </c>
      <c r="E31" s="200" t="s">
        <v>418</v>
      </c>
      <c r="G31" s="177"/>
      <c r="H31" s="173"/>
    </row>
    <row r="32" spans="1:8" ht="12.75">
      <c r="A32" s="83" t="s">
        <v>76</v>
      </c>
      <c r="B32" s="82" t="s">
        <v>162</v>
      </c>
      <c r="C32" s="177">
        <v>10500</v>
      </c>
      <c r="D32" s="148" t="s">
        <v>316</v>
      </c>
      <c r="E32" s="200" t="s">
        <v>418</v>
      </c>
      <c r="G32" s="177"/>
      <c r="H32" s="173"/>
    </row>
    <row r="33" spans="1:8" ht="12.75">
      <c r="A33" s="83" t="s">
        <v>194</v>
      </c>
      <c r="B33" s="82" t="s">
        <v>162</v>
      </c>
      <c r="C33" s="177">
        <v>23500</v>
      </c>
      <c r="D33" s="148" t="s">
        <v>250</v>
      </c>
      <c r="E33" s="200" t="s">
        <v>419</v>
      </c>
      <c r="G33" s="177"/>
      <c r="H33" s="173"/>
    </row>
    <row r="34" spans="1:8" ht="12.75">
      <c r="A34" s="83" t="s">
        <v>185</v>
      </c>
      <c r="B34" s="82" t="s">
        <v>163</v>
      </c>
      <c r="C34" s="177">
        <v>15100</v>
      </c>
      <c r="D34" s="148" t="s">
        <v>251</v>
      </c>
      <c r="E34" s="200" t="s">
        <v>420</v>
      </c>
      <c r="G34" s="177"/>
      <c r="H34" s="173"/>
    </row>
    <row r="35" spans="1:9" ht="12.75">
      <c r="A35" s="83" t="s">
        <v>186</v>
      </c>
      <c r="B35" s="82" t="s">
        <v>163</v>
      </c>
      <c r="C35" s="177">
        <v>15100</v>
      </c>
      <c r="D35" s="148" t="s">
        <v>251</v>
      </c>
      <c r="E35" s="200" t="s">
        <v>420</v>
      </c>
      <c r="F35" s="84"/>
      <c r="G35" s="177"/>
      <c r="H35" s="173"/>
      <c r="I35" s="84"/>
    </row>
    <row r="36" spans="1:8" ht="12.75">
      <c r="A36" s="83" t="s">
        <v>193</v>
      </c>
      <c r="B36" s="82" t="s">
        <v>159</v>
      </c>
      <c r="C36" s="177">
        <v>2400</v>
      </c>
      <c r="D36" s="148" t="s">
        <v>245</v>
      </c>
      <c r="E36" s="200" t="s">
        <v>410</v>
      </c>
      <c r="G36" s="177"/>
      <c r="H36" s="173"/>
    </row>
    <row r="37" spans="1:8" ht="12.75">
      <c r="A37" s="83" t="s">
        <v>172</v>
      </c>
      <c r="B37" s="26" t="s">
        <v>169</v>
      </c>
      <c r="C37" s="177">
        <v>17000</v>
      </c>
      <c r="D37" s="148" t="s">
        <v>248</v>
      </c>
      <c r="E37" s="200" t="s">
        <v>421</v>
      </c>
      <c r="G37" s="177"/>
      <c r="H37" s="173"/>
    </row>
    <row r="38" spans="1:8" ht="12.75">
      <c r="A38" s="83" t="s">
        <v>77</v>
      </c>
      <c r="B38" s="26" t="s">
        <v>164</v>
      </c>
      <c r="C38" s="177">
        <v>50000</v>
      </c>
      <c r="D38" s="148" t="s">
        <v>249</v>
      </c>
      <c r="E38" s="200" t="s">
        <v>422</v>
      </c>
      <c r="G38" s="177"/>
      <c r="H38" s="173"/>
    </row>
    <row r="39" spans="1:8" ht="12.75">
      <c r="A39" s="83" t="s">
        <v>173</v>
      </c>
      <c r="B39" s="82" t="s">
        <v>160</v>
      </c>
      <c r="C39" s="177">
        <v>26000</v>
      </c>
      <c r="D39" s="148" t="s">
        <v>252</v>
      </c>
      <c r="E39" s="200" t="s">
        <v>423</v>
      </c>
      <c r="G39" s="177"/>
      <c r="H39" s="173"/>
    </row>
    <row r="40" spans="1:8" ht="12.75">
      <c r="A40" s="83" t="s">
        <v>174</v>
      </c>
      <c r="B40" s="82" t="s">
        <v>160</v>
      </c>
      <c r="C40" s="177">
        <v>24000</v>
      </c>
      <c r="D40" s="148" t="s">
        <v>253</v>
      </c>
      <c r="E40" s="200" t="s">
        <v>424</v>
      </c>
      <c r="G40" s="177"/>
      <c r="H40" s="173"/>
    </row>
    <row r="41" spans="1:8" ht="12.75">
      <c r="A41" s="83" t="s">
        <v>175</v>
      </c>
      <c r="B41" s="82" t="s">
        <v>160</v>
      </c>
      <c r="C41" s="177">
        <v>24000</v>
      </c>
      <c r="D41" s="148" t="s">
        <v>253</v>
      </c>
      <c r="E41" s="200" t="s">
        <v>424</v>
      </c>
      <c r="G41" s="177"/>
      <c r="H41" s="173"/>
    </row>
    <row r="42" spans="1:8" ht="12.75">
      <c r="A42" s="83" t="s">
        <v>293</v>
      </c>
      <c r="B42" s="82" t="s">
        <v>163</v>
      </c>
      <c r="C42" s="177">
        <v>25200</v>
      </c>
      <c r="D42" s="148" t="s">
        <v>317</v>
      </c>
      <c r="E42" s="200" t="s">
        <v>425</v>
      </c>
      <c r="G42" s="177"/>
      <c r="H42" s="173"/>
    </row>
    <row r="43" spans="1:8" ht="12.75">
      <c r="A43" s="83" t="s">
        <v>176</v>
      </c>
      <c r="B43" s="82" t="s">
        <v>160</v>
      </c>
      <c r="C43" s="177">
        <v>29800</v>
      </c>
      <c r="D43" s="148" t="s">
        <v>254</v>
      </c>
      <c r="E43" s="200" t="s">
        <v>426</v>
      </c>
      <c r="G43" s="177"/>
      <c r="H43" s="173"/>
    </row>
    <row r="44" spans="1:8" ht="12.75">
      <c r="A44" s="83" t="s">
        <v>192</v>
      </c>
      <c r="B44" s="82" t="s">
        <v>163</v>
      </c>
      <c r="C44" s="177">
        <v>8200</v>
      </c>
      <c r="D44" s="148" t="s">
        <v>255</v>
      </c>
      <c r="E44" s="200" t="s">
        <v>427</v>
      </c>
      <c r="G44" s="177"/>
      <c r="H44" s="173"/>
    </row>
    <row r="45" spans="1:8" ht="12.75">
      <c r="A45" s="83" t="s">
        <v>177</v>
      </c>
      <c r="B45" s="82" t="s">
        <v>163</v>
      </c>
      <c r="C45" s="177">
        <v>27300</v>
      </c>
      <c r="D45" s="148" t="s">
        <v>256</v>
      </c>
      <c r="E45" s="200" t="s">
        <v>428</v>
      </c>
      <c r="G45" s="177"/>
      <c r="H45" s="173"/>
    </row>
    <row r="46" spans="1:8" ht="13.5" thickBot="1">
      <c r="A46" s="83" t="s">
        <v>382</v>
      </c>
      <c r="B46" s="82" t="s">
        <v>164</v>
      </c>
      <c r="C46" s="177">
        <v>26268</v>
      </c>
      <c r="D46" s="148" t="s">
        <v>404</v>
      </c>
      <c r="E46" s="200" t="s">
        <v>429</v>
      </c>
      <c r="G46" s="177"/>
      <c r="H46" s="173"/>
    </row>
    <row r="47" spans="1:8" ht="13.5" thickBot="1">
      <c r="A47" s="345" t="s">
        <v>79</v>
      </c>
      <c r="B47" s="346"/>
      <c r="C47" s="346"/>
      <c r="D47" s="346"/>
      <c r="E47" s="347"/>
      <c r="H47" s="173"/>
    </row>
    <row r="48" spans="1:8" ht="12.75">
      <c r="A48" s="35" t="s">
        <v>178</v>
      </c>
      <c r="B48" s="82" t="s">
        <v>163</v>
      </c>
      <c r="C48" s="148">
        <v>20200</v>
      </c>
      <c r="D48" s="148" t="s">
        <v>257</v>
      </c>
      <c r="E48" s="129" t="s">
        <v>430</v>
      </c>
      <c r="G48" s="177"/>
      <c r="H48" s="173"/>
    </row>
    <row r="49" spans="1:8" ht="12.75">
      <c r="A49" s="35" t="s">
        <v>196</v>
      </c>
      <c r="B49" s="82" t="s">
        <v>163</v>
      </c>
      <c r="C49" s="148">
        <v>19600</v>
      </c>
      <c r="D49" s="148" t="s">
        <v>258</v>
      </c>
      <c r="E49" s="130" t="s">
        <v>431</v>
      </c>
      <c r="G49" s="177"/>
      <c r="H49" s="173"/>
    </row>
    <row r="50" spans="1:8" ht="12.75">
      <c r="A50" s="35" t="s">
        <v>179</v>
      </c>
      <c r="B50" s="82" t="s">
        <v>162</v>
      </c>
      <c r="C50" s="148">
        <v>19800</v>
      </c>
      <c r="D50" s="148" t="s">
        <v>318</v>
      </c>
      <c r="E50" s="130" t="s">
        <v>432</v>
      </c>
      <c r="G50" s="177"/>
      <c r="H50" s="173"/>
    </row>
    <row r="51" spans="1:8" ht="12.75">
      <c r="A51" s="35" t="s">
        <v>294</v>
      </c>
      <c r="B51" s="82" t="s">
        <v>163</v>
      </c>
      <c r="C51" s="148">
        <v>12100</v>
      </c>
      <c r="D51" s="148" t="s">
        <v>259</v>
      </c>
      <c r="E51" s="130" t="s">
        <v>433</v>
      </c>
      <c r="G51" s="177"/>
      <c r="H51" s="173"/>
    </row>
    <row r="52" spans="1:8" ht="12.75">
      <c r="A52" s="35" t="s">
        <v>295</v>
      </c>
      <c r="B52" s="82" t="s">
        <v>163</v>
      </c>
      <c r="C52" s="148">
        <v>12800</v>
      </c>
      <c r="D52" s="148" t="s">
        <v>319</v>
      </c>
      <c r="E52" s="130" t="s">
        <v>434</v>
      </c>
      <c r="G52" s="177"/>
      <c r="H52" s="173"/>
    </row>
    <row r="53" spans="1:8" ht="12.75">
      <c r="A53" s="35" t="s">
        <v>296</v>
      </c>
      <c r="B53" s="82" t="s">
        <v>163</v>
      </c>
      <c r="C53" s="148">
        <v>19800</v>
      </c>
      <c r="D53" s="148" t="s">
        <v>320</v>
      </c>
      <c r="E53" s="130" t="s">
        <v>435</v>
      </c>
      <c r="G53" s="177"/>
      <c r="H53" s="173"/>
    </row>
    <row r="54" spans="1:8" ht="12.75">
      <c r="A54" s="35" t="s">
        <v>297</v>
      </c>
      <c r="B54" s="82" t="s">
        <v>162</v>
      </c>
      <c r="C54" s="148">
        <v>15800</v>
      </c>
      <c r="D54" s="148" t="s">
        <v>321</v>
      </c>
      <c r="E54" s="130" t="s">
        <v>436</v>
      </c>
      <c r="G54" s="177"/>
      <c r="H54" s="173"/>
    </row>
    <row r="55" spans="1:10" ht="12.75">
      <c r="A55" s="35" t="s">
        <v>298</v>
      </c>
      <c r="B55" s="82" t="s">
        <v>170</v>
      </c>
      <c r="C55" s="148">
        <v>70000</v>
      </c>
      <c r="D55" s="148" t="s">
        <v>260</v>
      </c>
      <c r="E55" s="130" t="s">
        <v>437</v>
      </c>
      <c r="F55" s="84"/>
      <c r="G55" s="177"/>
      <c r="H55" s="173"/>
      <c r="I55" s="84"/>
      <c r="J55" s="84"/>
    </row>
    <row r="56" spans="1:8" ht="12.75">
      <c r="A56" s="35" t="s">
        <v>180</v>
      </c>
      <c r="B56" s="82" t="s">
        <v>163</v>
      </c>
      <c r="C56" s="148">
        <v>18900</v>
      </c>
      <c r="D56" s="148" t="s">
        <v>322</v>
      </c>
      <c r="E56" s="130" t="s">
        <v>438</v>
      </c>
      <c r="G56" s="177"/>
      <c r="H56" s="173"/>
    </row>
    <row r="57" spans="1:8" ht="12.75">
      <c r="A57" s="35" t="s">
        <v>181</v>
      </c>
      <c r="B57" s="82" t="s">
        <v>163</v>
      </c>
      <c r="C57" s="148">
        <v>18720</v>
      </c>
      <c r="D57" s="148" t="s">
        <v>261</v>
      </c>
      <c r="E57" s="130" t="s">
        <v>439</v>
      </c>
      <c r="G57" s="177"/>
      <c r="H57" s="173"/>
    </row>
    <row r="58" spans="1:8" ht="12.75">
      <c r="A58" s="35" t="s">
        <v>197</v>
      </c>
      <c r="B58" s="82" t="s">
        <v>161</v>
      </c>
      <c r="C58" s="148">
        <v>27000</v>
      </c>
      <c r="D58" s="148" t="s">
        <v>323</v>
      </c>
      <c r="E58" s="130" t="s">
        <v>440</v>
      </c>
      <c r="G58" s="177"/>
      <c r="H58" s="173"/>
    </row>
    <row r="59" spans="1:8" ht="12.75">
      <c r="A59" s="35" t="s">
        <v>198</v>
      </c>
      <c r="B59" s="82" t="s">
        <v>161</v>
      </c>
      <c r="C59" s="148">
        <v>16250</v>
      </c>
      <c r="D59" s="148" t="s">
        <v>324</v>
      </c>
      <c r="E59" s="130" t="s">
        <v>441</v>
      </c>
      <c r="G59" s="177"/>
      <c r="H59" s="173"/>
    </row>
    <row r="60" spans="1:8" ht="13.5" thickBot="1">
      <c r="A60" s="35" t="s">
        <v>187</v>
      </c>
      <c r="B60" s="82" t="s">
        <v>160</v>
      </c>
      <c r="C60" s="148">
        <v>5400</v>
      </c>
      <c r="D60" s="148" t="s">
        <v>325</v>
      </c>
      <c r="E60" s="131" t="s">
        <v>442</v>
      </c>
      <c r="G60" s="177"/>
      <c r="H60" s="173"/>
    </row>
    <row r="61" spans="1:8" ht="13.5" thickBot="1">
      <c r="A61" s="348" t="s">
        <v>81</v>
      </c>
      <c r="B61" s="349"/>
      <c r="C61" s="349"/>
      <c r="D61" s="349"/>
      <c r="E61" s="350"/>
      <c r="H61" s="173"/>
    </row>
    <row r="62" spans="1:8" ht="12.75">
      <c r="A62" s="152" t="s">
        <v>327</v>
      </c>
      <c r="B62" s="151" t="s">
        <v>159</v>
      </c>
      <c r="C62" s="153">
        <v>1550</v>
      </c>
      <c r="D62" s="147" t="s">
        <v>326</v>
      </c>
      <c r="E62" s="129" t="s">
        <v>443</v>
      </c>
      <c r="G62" s="177"/>
      <c r="H62" s="173"/>
    </row>
    <row r="63" spans="1:8" ht="12.75">
      <c r="A63" s="35" t="s">
        <v>199</v>
      </c>
      <c r="B63" s="149" t="s">
        <v>159</v>
      </c>
      <c r="C63" s="154">
        <v>3600</v>
      </c>
      <c r="D63" s="148" t="s">
        <v>262</v>
      </c>
      <c r="E63" s="130" t="s">
        <v>414</v>
      </c>
      <c r="G63" s="177"/>
      <c r="H63" s="173"/>
    </row>
    <row r="64" spans="1:8" ht="13.5" thickBot="1">
      <c r="A64" s="150" t="s">
        <v>328</v>
      </c>
      <c r="B64" s="160" t="s">
        <v>159</v>
      </c>
      <c r="C64" s="158">
        <v>2600</v>
      </c>
      <c r="D64" s="159" t="s">
        <v>329</v>
      </c>
      <c r="E64" s="131" t="s">
        <v>444</v>
      </c>
      <c r="G64" s="177"/>
      <c r="H64" s="173"/>
    </row>
    <row r="65" spans="1:8" ht="12.75">
      <c r="A65" s="344" t="s">
        <v>43</v>
      </c>
      <c r="B65" s="344"/>
      <c r="C65" s="344"/>
      <c r="D65" s="123"/>
      <c r="E65" s="123"/>
      <c r="H65" s="173"/>
    </row>
    <row r="66" ht="12.75">
      <c r="A66" s="23" t="s">
        <v>394</v>
      </c>
    </row>
  </sheetData>
  <sheetProtection/>
  <mergeCells count="9">
    <mergeCell ref="A65:C65"/>
    <mergeCell ref="A8:E8"/>
    <mergeCell ref="A28:E28"/>
    <mergeCell ref="A47:E47"/>
    <mergeCell ref="A61:E61"/>
    <mergeCell ref="A1:E1"/>
    <mergeCell ref="A2:E2"/>
    <mergeCell ref="A3:E3"/>
    <mergeCell ref="A4:E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66" r:id="rId1"/>
  <headerFooter>
    <oddHeader>&amp;LODEPA</oddHead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view="pageBreakPreview" zoomScaleSheetLayoutView="100" workbookViewId="0" topLeftCell="A1">
      <selection activeCell="F1" sqref="F1"/>
    </sheetView>
  </sheetViews>
  <sheetFormatPr defaultColWidth="11.421875" defaultRowHeight="12.75"/>
  <cols>
    <col min="1" max="1" width="19.140625" style="0" customWidth="1"/>
    <col min="2" max="2" width="19.57421875" style="0" customWidth="1"/>
    <col min="3" max="3" width="16.140625" style="0" customWidth="1"/>
    <col min="4" max="4" width="18.421875" style="0" customWidth="1"/>
    <col min="5" max="5" width="27.00390625" style="0" bestFit="1" customWidth="1"/>
  </cols>
  <sheetData>
    <row r="1" spans="1:5" ht="12.75">
      <c r="A1" s="341" t="s">
        <v>209</v>
      </c>
      <c r="B1" s="341"/>
      <c r="C1" s="341"/>
      <c r="D1" s="341"/>
      <c r="E1" s="341"/>
    </row>
    <row r="2" spans="1:5" ht="12.75">
      <c r="A2" s="302" t="s">
        <v>216</v>
      </c>
      <c r="B2" s="302"/>
      <c r="C2" s="302"/>
      <c r="D2" s="302"/>
      <c r="E2" s="302"/>
    </row>
    <row r="3" spans="1:5" ht="12.75" customHeight="1">
      <c r="A3" s="303" t="s">
        <v>265</v>
      </c>
      <c r="B3" s="303"/>
      <c r="C3" s="303"/>
      <c r="D3" s="303"/>
      <c r="E3" s="303"/>
    </row>
    <row r="4" spans="1:5" ht="12.75">
      <c r="A4" s="352" t="s">
        <v>330</v>
      </c>
      <c r="B4" s="353"/>
      <c r="C4" s="353"/>
      <c r="D4" s="353"/>
      <c r="E4" s="353"/>
    </row>
    <row r="5" ht="13.5" thickBot="1"/>
    <row r="6" spans="1:5" ht="21.75" customHeight="1" thickBot="1">
      <c r="A6" s="142" t="s">
        <v>217</v>
      </c>
      <c r="B6" s="140" t="s">
        <v>218</v>
      </c>
      <c r="C6" s="141" t="s">
        <v>219</v>
      </c>
      <c r="D6" s="143" t="s">
        <v>220</v>
      </c>
      <c r="E6" s="261" t="s">
        <v>264</v>
      </c>
    </row>
    <row r="7" spans="1:5" ht="12.75">
      <c r="A7" s="104" t="s">
        <v>221</v>
      </c>
      <c r="B7" s="119" t="s">
        <v>222</v>
      </c>
      <c r="C7" s="202">
        <v>17850</v>
      </c>
      <c r="D7" s="133">
        <v>357</v>
      </c>
      <c r="E7" s="293">
        <f>D7/517.17</f>
        <v>0.690295260745983</v>
      </c>
    </row>
    <row r="8" spans="1:5" ht="12.75">
      <c r="A8" s="114" t="s">
        <v>304</v>
      </c>
      <c r="B8" s="120" t="s">
        <v>302</v>
      </c>
      <c r="C8" s="204">
        <v>17850</v>
      </c>
      <c r="D8" s="134">
        <v>357</v>
      </c>
      <c r="E8" s="294">
        <f aca="true" t="shared" si="0" ref="E8:E25">D8/517.17</f>
        <v>0.690295260745983</v>
      </c>
    </row>
    <row r="9" spans="1:5" ht="12.75">
      <c r="A9" s="106" t="s">
        <v>223</v>
      </c>
      <c r="B9" s="116" t="s">
        <v>224</v>
      </c>
      <c r="C9" s="177">
        <v>16500</v>
      </c>
      <c r="D9" s="135">
        <v>330</v>
      </c>
      <c r="E9" s="295">
        <f t="shared" si="0"/>
        <v>0.638088056151749</v>
      </c>
    </row>
    <row r="10" spans="1:5" ht="12.75">
      <c r="A10" s="107" t="s">
        <v>304</v>
      </c>
      <c r="B10" s="116" t="s">
        <v>225</v>
      </c>
      <c r="C10" s="177">
        <v>15750</v>
      </c>
      <c r="D10" s="135">
        <v>315</v>
      </c>
      <c r="E10" s="296">
        <f t="shared" si="0"/>
        <v>0.6090840535993968</v>
      </c>
    </row>
    <row r="11" spans="1:5" ht="12.75">
      <c r="A11" s="111"/>
      <c r="B11" s="116" t="s">
        <v>226</v>
      </c>
      <c r="C11" s="177">
        <v>14175</v>
      </c>
      <c r="D11" s="135">
        <v>284</v>
      </c>
      <c r="E11" s="296">
        <f t="shared" si="0"/>
        <v>0.5491424483245355</v>
      </c>
    </row>
    <row r="12" spans="1:5" ht="12.75">
      <c r="A12" s="111"/>
      <c r="B12" s="116" t="s">
        <v>227</v>
      </c>
      <c r="C12" s="177">
        <v>14175</v>
      </c>
      <c r="D12" s="135">
        <v>284</v>
      </c>
      <c r="E12" s="296">
        <f t="shared" si="0"/>
        <v>0.5491424483245355</v>
      </c>
    </row>
    <row r="13" spans="1:5" ht="12.75">
      <c r="A13" s="111"/>
      <c r="B13" s="116" t="s">
        <v>228</v>
      </c>
      <c r="C13" s="177">
        <v>15750</v>
      </c>
      <c r="D13" s="135">
        <v>315</v>
      </c>
      <c r="E13" s="296">
        <f t="shared" si="0"/>
        <v>0.6090840535993968</v>
      </c>
    </row>
    <row r="14" spans="1:5" ht="12.75">
      <c r="A14" s="111"/>
      <c r="B14" s="116" t="s">
        <v>229</v>
      </c>
      <c r="C14" s="177">
        <v>15750</v>
      </c>
      <c r="D14" s="135">
        <v>315</v>
      </c>
      <c r="E14" s="296">
        <f t="shared" si="0"/>
        <v>0.6090840535993968</v>
      </c>
    </row>
    <row r="15" spans="1:5" ht="12.75">
      <c r="A15" s="111"/>
      <c r="B15" s="116" t="s">
        <v>230</v>
      </c>
      <c r="C15" s="177">
        <v>15750</v>
      </c>
      <c r="D15" s="135">
        <v>315</v>
      </c>
      <c r="E15" s="296">
        <f t="shared" si="0"/>
        <v>0.6090840535993968</v>
      </c>
    </row>
    <row r="16" spans="1:5" ht="12.75">
      <c r="A16" s="111"/>
      <c r="B16" s="116" t="s">
        <v>231</v>
      </c>
      <c r="C16" s="177">
        <v>15750</v>
      </c>
      <c r="D16" s="135">
        <v>315</v>
      </c>
      <c r="E16" s="296">
        <f t="shared" si="0"/>
        <v>0.6090840535993968</v>
      </c>
    </row>
    <row r="17" spans="1:5" ht="12.75">
      <c r="A17" s="111"/>
      <c r="B17" s="116" t="s">
        <v>303</v>
      </c>
      <c r="C17" s="177">
        <v>15000</v>
      </c>
      <c r="D17" s="135">
        <v>300</v>
      </c>
      <c r="E17" s="296">
        <f t="shared" si="0"/>
        <v>0.5800800510470445</v>
      </c>
    </row>
    <row r="18" spans="1:5" ht="12.75">
      <c r="A18" s="111"/>
      <c r="B18" s="116" t="s">
        <v>232</v>
      </c>
      <c r="C18" s="177">
        <v>15750</v>
      </c>
      <c r="D18" s="135">
        <v>315</v>
      </c>
      <c r="E18" s="296">
        <f t="shared" si="0"/>
        <v>0.6090840535993968</v>
      </c>
    </row>
    <row r="19" spans="1:5" ht="12.75">
      <c r="A19" s="112"/>
      <c r="B19" s="117" t="s">
        <v>233</v>
      </c>
      <c r="C19" s="204">
        <v>18900</v>
      </c>
      <c r="D19" s="134">
        <v>378</v>
      </c>
      <c r="E19" s="294">
        <f t="shared" si="0"/>
        <v>0.7309008643192761</v>
      </c>
    </row>
    <row r="20" spans="1:5" ht="12.75">
      <c r="A20" s="113" t="s">
        <v>234</v>
      </c>
      <c r="B20" s="118" t="s">
        <v>235</v>
      </c>
      <c r="C20" s="205">
        <v>10500</v>
      </c>
      <c r="D20" s="136">
        <v>210</v>
      </c>
      <c r="E20" s="295">
        <f>D20/517.17</f>
        <v>0.4060560357329312</v>
      </c>
    </row>
    <row r="21" spans="1:5" ht="12.75">
      <c r="A21" s="107" t="s">
        <v>304</v>
      </c>
      <c r="B21" s="116" t="s">
        <v>299</v>
      </c>
      <c r="C21" s="177">
        <v>10000</v>
      </c>
      <c r="D21" s="135">
        <v>200</v>
      </c>
      <c r="E21" s="296">
        <f t="shared" si="0"/>
        <v>0.386720034031363</v>
      </c>
    </row>
    <row r="22" spans="1:5" ht="12.75">
      <c r="A22" s="111"/>
      <c r="B22" s="116" t="s">
        <v>236</v>
      </c>
      <c r="C22" s="177">
        <v>10000</v>
      </c>
      <c r="D22" s="135">
        <v>200</v>
      </c>
      <c r="E22" s="296">
        <f t="shared" si="0"/>
        <v>0.386720034031363</v>
      </c>
    </row>
    <row r="23" spans="1:5" ht="12.75">
      <c r="A23" s="112"/>
      <c r="B23" s="117" t="s">
        <v>300</v>
      </c>
      <c r="C23" s="204">
        <v>10000</v>
      </c>
      <c r="D23" s="134">
        <v>200</v>
      </c>
      <c r="E23" s="294">
        <f t="shared" si="0"/>
        <v>0.386720034031363</v>
      </c>
    </row>
    <row r="24" spans="1:5" ht="12.75">
      <c r="A24" s="113" t="s">
        <v>237</v>
      </c>
      <c r="B24" s="118" t="s">
        <v>238</v>
      </c>
      <c r="C24" s="205">
        <v>15000</v>
      </c>
      <c r="D24" s="136">
        <v>300</v>
      </c>
      <c r="E24" s="295">
        <f t="shared" si="0"/>
        <v>0.5800800510470445</v>
      </c>
    </row>
    <row r="25" spans="1:5" ht="12.75">
      <c r="A25" s="114" t="s">
        <v>304</v>
      </c>
      <c r="B25" s="117" t="s">
        <v>301</v>
      </c>
      <c r="C25" s="204">
        <v>18000</v>
      </c>
      <c r="D25" s="134">
        <v>360</v>
      </c>
      <c r="E25" s="294">
        <f t="shared" si="0"/>
        <v>0.6960960612564534</v>
      </c>
    </row>
    <row r="26" spans="1:5" ht="12.75">
      <c r="A26" s="115" t="s">
        <v>239</v>
      </c>
      <c r="B26" s="356" t="s">
        <v>240</v>
      </c>
      <c r="C26" s="358">
        <v>15750</v>
      </c>
      <c r="D26" s="360">
        <v>315</v>
      </c>
      <c r="E26" s="354">
        <f>D26/517.17</f>
        <v>0.6090840535993968</v>
      </c>
    </row>
    <row r="27" spans="1:5" ht="13.5" thickBot="1">
      <c r="A27" s="105" t="s">
        <v>304</v>
      </c>
      <c r="B27" s="357"/>
      <c r="C27" s="359"/>
      <c r="D27" s="361"/>
      <c r="E27" s="355"/>
    </row>
    <row r="28" ht="12.75">
      <c r="A28" s="98" t="s">
        <v>242</v>
      </c>
    </row>
    <row r="29" ht="12.75">
      <c r="A29" s="23" t="s">
        <v>394</v>
      </c>
    </row>
  </sheetData>
  <sheetProtection/>
  <mergeCells count="8">
    <mergeCell ref="A1:E1"/>
    <mergeCell ref="A2:E2"/>
    <mergeCell ref="A3:E3"/>
    <mergeCell ref="A4:E4"/>
    <mergeCell ref="E26:E27"/>
    <mergeCell ref="B26:B27"/>
    <mergeCell ref="C26:C27"/>
    <mergeCell ref="D26:D2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0" r:id="rId1"/>
  <headerFooter>
    <oddFooter>&amp;C15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27.8515625" style="23" customWidth="1"/>
    <col min="2" max="2" width="17.8515625" style="23" customWidth="1"/>
    <col min="3" max="3" width="11.57421875" style="23" customWidth="1"/>
    <col min="4" max="4" width="30.421875" style="99" customWidth="1"/>
    <col min="5" max="6" width="13.28125" style="3" customWidth="1"/>
    <col min="7" max="16384" width="11.421875" style="3" customWidth="1"/>
  </cols>
  <sheetData>
    <row r="1" spans="1:4" ht="12.75">
      <c r="A1" s="364" t="s">
        <v>215</v>
      </c>
      <c r="B1" s="364"/>
      <c r="C1" s="364"/>
      <c r="D1" s="364"/>
    </row>
    <row r="2" spans="1:7" ht="15" customHeight="1">
      <c r="A2" s="365" t="s">
        <v>182</v>
      </c>
      <c r="B2" s="365"/>
      <c r="C2" s="365"/>
      <c r="D2" s="365"/>
      <c r="E2" s="5"/>
      <c r="F2" s="5"/>
      <c r="G2" s="4"/>
    </row>
    <row r="3" spans="1:7" ht="15" customHeight="1">
      <c r="A3" s="311" t="s">
        <v>266</v>
      </c>
      <c r="B3" s="311"/>
      <c r="C3" s="311"/>
      <c r="D3" s="311"/>
      <c r="E3" s="11"/>
      <c r="F3" s="11"/>
      <c r="G3" s="4"/>
    </row>
    <row r="4" spans="1:7" ht="15" customHeight="1">
      <c r="A4" s="366" t="s">
        <v>390</v>
      </c>
      <c r="B4" s="366"/>
      <c r="C4" s="366"/>
      <c r="D4" s="366"/>
      <c r="F4" s="5"/>
      <c r="G4" s="4"/>
    </row>
    <row r="5" spans="1:7" ht="15" customHeight="1" thickBot="1">
      <c r="A5" s="109"/>
      <c r="B5" s="128"/>
      <c r="C5" s="128"/>
      <c r="F5" s="5"/>
      <c r="G5" s="4"/>
    </row>
    <row r="6" spans="1:7" ht="15" customHeight="1" thickBot="1">
      <c r="A6" s="324" t="s">
        <v>57</v>
      </c>
      <c r="B6" s="325"/>
      <c r="C6" s="325"/>
      <c r="D6" s="326"/>
      <c r="E6" s="6"/>
      <c r="F6" s="6"/>
      <c r="G6" s="4"/>
    </row>
    <row r="7" spans="1:7" ht="15" customHeight="1">
      <c r="A7" s="367" t="s">
        <v>66</v>
      </c>
      <c r="B7" s="369" t="s">
        <v>63</v>
      </c>
      <c r="C7" s="369" t="s">
        <v>64</v>
      </c>
      <c r="D7" s="362" t="s">
        <v>267</v>
      </c>
      <c r="E7" s="2"/>
      <c r="F7" s="2"/>
      <c r="G7" s="2"/>
    </row>
    <row r="8" spans="1:7" ht="15" customHeight="1" thickBot="1">
      <c r="A8" s="368"/>
      <c r="B8" s="370"/>
      <c r="C8" s="370"/>
      <c r="D8" s="363"/>
      <c r="E8" s="2"/>
      <c r="F8" s="2"/>
      <c r="G8" s="2"/>
    </row>
    <row r="9" spans="1:7" ht="15" customHeight="1">
      <c r="A9" s="38" t="s">
        <v>58</v>
      </c>
      <c r="B9" s="31" t="s">
        <v>65</v>
      </c>
      <c r="C9" s="126">
        <v>4726</v>
      </c>
      <c r="D9" s="129">
        <f aca="true" t="shared" si="0" ref="D9:D14">C9/517.17</f>
        <v>9.138194404161109</v>
      </c>
      <c r="E9" s="2"/>
      <c r="F9" s="2"/>
      <c r="G9" s="2"/>
    </row>
    <row r="10" spans="1:7" ht="15" customHeight="1">
      <c r="A10" s="38" t="s">
        <v>59</v>
      </c>
      <c r="B10" s="31" t="s">
        <v>65</v>
      </c>
      <c r="C10" s="126">
        <v>5000</v>
      </c>
      <c r="D10" s="130">
        <f t="shared" si="0"/>
        <v>9.668000850784075</v>
      </c>
      <c r="E10" s="2"/>
      <c r="F10" s="2"/>
      <c r="G10" s="2"/>
    </row>
    <row r="11" spans="1:7" ht="15" customHeight="1">
      <c r="A11" s="38" t="s">
        <v>60</v>
      </c>
      <c r="B11" s="31" t="s">
        <v>65</v>
      </c>
      <c r="C11" s="126">
        <v>4638</v>
      </c>
      <c r="D11" s="130">
        <f t="shared" si="0"/>
        <v>8.96803758918731</v>
      </c>
      <c r="E11" s="2"/>
      <c r="F11" s="2"/>
      <c r="G11" s="2"/>
    </row>
    <row r="12" spans="1:7" ht="15" customHeight="1">
      <c r="A12" s="38" t="s">
        <v>61</v>
      </c>
      <c r="B12" s="31" t="s">
        <v>65</v>
      </c>
      <c r="C12" s="126">
        <v>1718</v>
      </c>
      <c r="D12" s="130">
        <f t="shared" si="0"/>
        <v>3.3219250923294084</v>
      </c>
      <c r="E12" s="2"/>
      <c r="F12" s="2"/>
      <c r="G12" s="2"/>
    </row>
    <row r="13" spans="1:7" ht="15" customHeight="1">
      <c r="A13" s="38" t="s">
        <v>67</v>
      </c>
      <c r="B13" s="31" t="s">
        <v>65</v>
      </c>
      <c r="C13" s="126">
        <v>3100</v>
      </c>
      <c r="D13" s="130">
        <f t="shared" si="0"/>
        <v>5.994160527486127</v>
      </c>
      <c r="E13" s="2"/>
      <c r="F13" s="2"/>
      <c r="G13" s="2"/>
    </row>
    <row r="14" spans="1:7" ht="15" customHeight="1" thickBot="1">
      <c r="A14" s="38" t="s">
        <v>62</v>
      </c>
      <c r="B14" s="31" t="s">
        <v>65</v>
      </c>
      <c r="C14" s="126">
        <v>2163</v>
      </c>
      <c r="D14" s="131">
        <f t="shared" si="0"/>
        <v>4.182377168049191</v>
      </c>
      <c r="E14" s="2"/>
      <c r="F14" s="2"/>
      <c r="G14" s="2"/>
    </row>
    <row r="15" spans="1:7" ht="15" customHeight="1" thickBot="1">
      <c r="A15" s="324" t="s">
        <v>121</v>
      </c>
      <c r="B15" s="325"/>
      <c r="C15" s="325"/>
      <c r="D15" s="331"/>
      <c r="E15" s="2"/>
      <c r="F15" s="2"/>
      <c r="G15" s="2"/>
    </row>
    <row r="16" spans="1:7" ht="15" customHeight="1">
      <c r="A16" s="38" t="s">
        <v>123</v>
      </c>
      <c r="B16" s="34" t="s">
        <v>183</v>
      </c>
      <c r="C16" s="126">
        <v>7742</v>
      </c>
      <c r="D16" s="129">
        <f>C16/517.17</f>
        <v>14.969932517354062</v>
      </c>
      <c r="E16" s="2"/>
      <c r="F16" s="2"/>
      <c r="G16" s="2"/>
    </row>
    <row r="17" spans="1:7" ht="15" customHeight="1" thickBot="1">
      <c r="A17" s="39" t="s">
        <v>122</v>
      </c>
      <c r="B17" s="36" t="s">
        <v>184</v>
      </c>
      <c r="C17" s="132">
        <v>11190</v>
      </c>
      <c r="D17" s="131">
        <f>C17/517.17</f>
        <v>21.63698590405476</v>
      </c>
      <c r="E17" s="2"/>
      <c r="F17" s="2"/>
      <c r="G17" s="2"/>
    </row>
    <row r="18" spans="1:7" ht="15" customHeight="1">
      <c r="A18" s="344" t="s">
        <v>43</v>
      </c>
      <c r="B18" s="344"/>
      <c r="C18" s="344"/>
      <c r="D18" s="100"/>
      <c r="E18" s="2"/>
      <c r="F18" s="2" t="s">
        <v>330</v>
      </c>
      <c r="G18" s="2"/>
    </row>
    <row r="19" spans="1:7" ht="15" customHeight="1">
      <c r="A19" s="23" t="s">
        <v>394</v>
      </c>
      <c r="B19" s="37"/>
      <c r="C19" s="37"/>
      <c r="D19" s="100"/>
      <c r="E19" s="2"/>
      <c r="F19" s="2"/>
      <c r="G19" s="4"/>
    </row>
    <row r="20" spans="1:7" ht="12.75">
      <c r="A20" s="29"/>
      <c r="B20" s="29"/>
      <c r="C20" s="29"/>
      <c r="D20" s="101"/>
      <c r="E20" s="4"/>
      <c r="F20" s="4"/>
      <c r="G20" s="4"/>
    </row>
    <row r="21" spans="1:7" ht="12.75">
      <c r="A21" s="29"/>
      <c r="B21" s="29"/>
      <c r="C21" s="29"/>
      <c r="D21" s="101"/>
      <c r="E21" s="4"/>
      <c r="F21" s="4"/>
      <c r="G21" s="4"/>
    </row>
    <row r="22" spans="1:7" ht="12.75">
      <c r="A22" s="30"/>
      <c r="B22" s="30"/>
      <c r="C22" s="30"/>
      <c r="D22" s="102"/>
      <c r="E22" s="4"/>
      <c r="F22" s="4"/>
      <c r="G22" s="4"/>
    </row>
  </sheetData>
  <sheetProtection/>
  <mergeCells count="11">
    <mergeCell ref="C7:C8"/>
    <mergeCell ref="D7:D8"/>
    <mergeCell ref="A1:D1"/>
    <mergeCell ref="A2:D2"/>
    <mergeCell ref="A3:D3"/>
    <mergeCell ref="A4:D4"/>
    <mergeCell ref="A18:C18"/>
    <mergeCell ref="A15:D15"/>
    <mergeCell ref="A6:D6"/>
    <mergeCell ref="A7:A8"/>
    <mergeCell ref="B7:B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view="pageBreakPreview" zoomScaleSheetLayoutView="100" zoomScalePageLayoutView="0" workbookViewId="0" topLeftCell="A1">
      <selection activeCell="D1" sqref="D1"/>
    </sheetView>
  </sheetViews>
  <sheetFormatPr defaultColWidth="11.421875" defaultRowHeight="12.75"/>
  <cols>
    <col min="1" max="1" width="9.28125" style="40" customWidth="1"/>
    <col min="2" max="2" width="91.7109375" style="40" customWidth="1"/>
    <col min="3" max="3" width="8.421875" style="40" customWidth="1"/>
    <col min="4" max="16384" width="11.421875" style="41" customWidth="1"/>
  </cols>
  <sheetData>
    <row r="1" spans="1:3" ht="21" customHeight="1">
      <c r="A1" s="42"/>
      <c r="B1" s="42" t="s">
        <v>127</v>
      </c>
      <c r="C1" s="43"/>
    </row>
    <row r="2" spans="1:3" ht="12.75">
      <c r="A2" s="10"/>
      <c r="B2" s="7"/>
      <c r="C2" s="10" t="s">
        <v>1</v>
      </c>
    </row>
    <row r="3" spans="1:3" ht="21" customHeight="1">
      <c r="A3" s="85"/>
      <c r="B3" s="45" t="s">
        <v>278</v>
      </c>
      <c r="C3" s="91">
        <v>3</v>
      </c>
    </row>
    <row r="4" spans="1:3" ht="21" customHeight="1">
      <c r="A4" s="88" t="s">
        <v>201</v>
      </c>
      <c r="B4" s="45"/>
      <c r="C4" s="86"/>
    </row>
    <row r="5" spans="1:3" ht="21" customHeight="1">
      <c r="A5" s="85">
        <v>1</v>
      </c>
      <c r="B5" s="45" t="s">
        <v>44</v>
      </c>
      <c r="C5" s="91">
        <v>4</v>
      </c>
    </row>
    <row r="6" spans="1:3" ht="21" customHeight="1">
      <c r="A6" s="85">
        <v>2</v>
      </c>
      <c r="B6" s="87" t="s">
        <v>45</v>
      </c>
      <c r="C6" s="91">
        <v>5</v>
      </c>
    </row>
    <row r="7" spans="1:3" ht="18.75" customHeight="1">
      <c r="A7" s="85">
        <v>3</v>
      </c>
      <c r="B7" s="87" t="s">
        <v>124</v>
      </c>
      <c r="C7" s="91">
        <v>6</v>
      </c>
    </row>
    <row r="8" spans="1:3" ht="21" customHeight="1">
      <c r="A8" s="85">
        <v>4</v>
      </c>
      <c r="B8" s="87" t="s">
        <v>125</v>
      </c>
      <c r="C8" s="91">
        <v>7</v>
      </c>
    </row>
    <row r="9" spans="1:3" ht="21" customHeight="1">
      <c r="A9" s="85">
        <v>5</v>
      </c>
      <c r="B9" s="87" t="s">
        <v>126</v>
      </c>
      <c r="C9" s="91">
        <v>12</v>
      </c>
    </row>
    <row r="10" spans="1:3" ht="21" customHeight="1">
      <c r="A10" s="85">
        <v>6</v>
      </c>
      <c r="B10" s="87" t="s">
        <v>270</v>
      </c>
      <c r="C10" s="91">
        <v>13</v>
      </c>
    </row>
    <row r="11" spans="1:3" ht="21" customHeight="1">
      <c r="A11" s="85">
        <v>7</v>
      </c>
      <c r="B11" s="87" t="s">
        <v>271</v>
      </c>
      <c r="C11" s="91">
        <v>14</v>
      </c>
    </row>
    <row r="12" spans="1:3" ht="21" customHeight="1">
      <c r="A12" s="85">
        <v>8</v>
      </c>
      <c r="B12" s="87" t="s">
        <v>272</v>
      </c>
      <c r="C12" s="91">
        <v>15</v>
      </c>
    </row>
    <row r="13" spans="1:3" ht="21" customHeight="1">
      <c r="A13" s="85">
        <v>9</v>
      </c>
      <c r="B13" s="87" t="s">
        <v>273</v>
      </c>
      <c r="C13" s="91">
        <v>16</v>
      </c>
    </row>
    <row r="14" spans="1:3" ht="24" customHeight="1">
      <c r="A14" s="88" t="s">
        <v>200</v>
      </c>
      <c r="B14" s="87"/>
      <c r="C14" s="89"/>
    </row>
    <row r="15" spans="1:3" ht="33" customHeight="1">
      <c r="A15" s="85">
        <v>1</v>
      </c>
      <c r="B15" s="90" t="s">
        <v>274</v>
      </c>
      <c r="C15" s="91">
        <v>8</v>
      </c>
    </row>
    <row r="16" spans="1:3" ht="33" customHeight="1">
      <c r="A16" s="85">
        <v>2</v>
      </c>
      <c r="B16" s="90" t="s">
        <v>275</v>
      </c>
      <c r="C16" s="91">
        <v>9</v>
      </c>
    </row>
    <row r="17" spans="1:3" ht="33" customHeight="1">
      <c r="A17" s="85">
        <v>3</v>
      </c>
      <c r="B17" s="90" t="s">
        <v>276</v>
      </c>
      <c r="C17" s="91">
        <v>10</v>
      </c>
    </row>
    <row r="18" spans="1:3" ht="33" customHeight="1">
      <c r="A18" s="85">
        <v>4</v>
      </c>
      <c r="B18" s="90" t="s">
        <v>277</v>
      </c>
      <c r="C18" s="91">
        <v>11</v>
      </c>
    </row>
    <row r="19" spans="1:3" ht="12.75">
      <c r="A19" s="7"/>
      <c r="B19" s="49"/>
      <c r="C19" s="48"/>
    </row>
    <row r="20" spans="1:3" ht="10.5" customHeight="1">
      <c r="A20" s="7"/>
      <c r="B20" s="7"/>
      <c r="C20" s="9"/>
    </row>
    <row r="21" spans="1:3" ht="26.25" customHeight="1">
      <c r="A21" s="301" t="s">
        <v>132</v>
      </c>
      <c r="B21" s="301"/>
      <c r="C21" s="301"/>
    </row>
    <row r="22" spans="1:3" ht="18" customHeight="1">
      <c r="A22" s="8" t="s">
        <v>133</v>
      </c>
      <c r="B22" s="52"/>
      <c r="C22" s="44"/>
    </row>
    <row r="23" spans="1:3" ht="21" customHeight="1">
      <c r="A23" s="8" t="s">
        <v>210</v>
      </c>
      <c r="B23" s="53"/>
      <c r="C23" s="8"/>
    </row>
  </sheetData>
  <sheetProtection/>
  <mergeCells count="1">
    <mergeCell ref="A21:C21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9" location="'C5'!A1" display="'C5'!A1"/>
    <hyperlink ref="C10" location="'C6'!A1" display="'C6'!A1"/>
    <hyperlink ref="C11" location="'C7'!A1" display="'C7'!A1"/>
    <hyperlink ref="C16" location="'G2'!A1" display="'G2'!A1"/>
    <hyperlink ref="C18" location="'G4'!A1" display="'G4'!A1"/>
    <hyperlink ref="C17" location="'G3'!A1" display="'G3'!A1"/>
    <hyperlink ref="C3" location="Comentario!A1" display="Comentario!A1"/>
    <hyperlink ref="C15" location="'G1'!A1" display="'G1'!A1"/>
    <hyperlink ref="C13" location="'C9'!A1" display="'C9'!A1"/>
    <hyperlink ref="C12" location="'C8'!A1" display="'C8'!A1"/>
  </hyperlinks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" spans="1:9" ht="12.75">
      <c r="A1" s="302" t="s">
        <v>278</v>
      </c>
      <c r="B1" s="302"/>
      <c r="C1" s="302"/>
      <c r="D1" s="302"/>
      <c r="E1" s="302"/>
      <c r="F1" s="302"/>
      <c r="G1" s="302"/>
      <c r="H1" s="302"/>
      <c r="I1" s="302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Zeros="0" view="pageBreakPreview" zoomScaleSheetLayoutView="100" workbookViewId="0" topLeftCell="A1">
      <selection activeCell="K1" sqref="K1"/>
    </sheetView>
  </sheetViews>
  <sheetFormatPr defaultColWidth="11.421875" defaultRowHeight="12.75"/>
  <cols>
    <col min="1" max="1" width="52.57421875" style="18" customWidth="1"/>
    <col min="2" max="2" width="12.28125" style="18" customWidth="1"/>
    <col min="3" max="4" width="11.7109375" style="18" bestFit="1" customWidth="1"/>
    <col min="5" max="5" width="15.421875" style="18" customWidth="1"/>
    <col min="6" max="6" width="3.57421875" style="18" customWidth="1"/>
    <col min="7" max="9" width="10.421875" style="18" customWidth="1"/>
    <col min="10" max="10" width="14.7109375" style="18" bestFit="1" customWidth="1"/>
    <col min="11" max="16384" width="11.421875" style="18" customWidth="1"/>
  </cols>
  <sheetData>
    <row r="1" spans="1:10" s="46" customFormat="1" ht="19.5" customHeight="1">
      <c r="A1" s="303" t="s">
        <v>202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0" s="46" customFormat="1" ht="19.5" customHeight="1">
      <c r="A2" s="304" t="s">
        <v>6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s="46" customFormat="1" ht="19.5" customHeight="1">
      <c r="A3" s="13"/>
      <c r="B3" s="306" t="s">
        <v>7</v>
      </c>
      <c r="C3" s="306"/>
      <c r="D3" s="306"/>
      <c r="E3" s="306"/>
      <c r="F3" s="181"/>
      <c r="G3" s="306" t="s">
        <v>8</v>
      </c>
      <c r="H3" s="306"/>
      <c r="I3" s="306"/>
      <c r="J3" s="306"/>
    </row>
    <row r="4" spans="1:10" s="248" customFormat="1" ht="12.75">
      <c r="A4" s="13" t="s">
        <v>9</v>
      </c>
      <c r="B4" s="191">
        <v>2010</v>
      </c>
      <c r="C4" s="307" t="s">
        <v>391</v>
      </c>
      <c r="D4" s="307"/>
      <c r="E4" s="307"/>
      <c r="F4" s="181"/>
      <c r="G4" s="191">
        <v>2010</v>
      </c>
      <c r="H4" s="307" t="str">
        <f>+C4</f>
        <v>enero-diciembre</v>
      </c>
      <c r="I4" s="307"/>
      <c r="J4" s="307"/>
    </row>
    <row r="5" spans="1:10" s="248" customFormat="1" ht="12.75">
      <c r="A5" s="182"/>
      <c r="B5" s="184"/>
      <c r="C5" s="192">
        <v>2010</v>
      </c>
      <c r="D5" s="192">
        <v>2011</v>
      </c>
      <c r="E5" s="183" t="s">
        <v>370</v>
      </c>
      <c r="F5" s="184"/>
      <c r="G5" s="184"/>
      <c r="H5" s="192">
        <v>2010</v>
      </c>
      <c r="I5" s="192">
        <v>2011</v>
      </c>
      <c r="J5" s="183" t="s">
        <v>370</v>
      </c>
    </row>
    <row r="6" spans="1:12" s="248" customFormat="1" ht="12.75">
      <c r="A6" s="185" t="s">
        <v>10</v>
      </c>
      <c r="B6" s="185"/>
      <c r="C6" s="185"/>
      <c r="D6" s="185"/>
      <c r="E6" s="185"/>
      <c r="F6" s="185"/>
      <c r="G6" s="185">
        <f>+G16+G8+G22+G27</f>
        <v>561793.3470000001</v>
      </c>
      <c r="H6" s="185">
        <f>+H16+H8+H22+H27</f>
        <v>722699.1399999999</v>
      </c>
      <c r="I6" s="185">
        <f>+I16+I8+I22+I27</f>
        <v>963471.4550000001</v>
      </c>
      <c r="J6" s="242">
        <f>+I6/H6*100-100</f>
        <v>33.315705204796586</v>
      </c>
      <c r="L6" s="249"/>
    </row>
    <row r="7" spans="1:10" s="250" customFormat="1" ht="12.75">
      <c r="A7" s="14"/>
      <c r="B7" s="15"/>
      <c r="C7" s="15"/>
      <c r="D7" s="16"/>
      <c r="E7" s="15"/>
      <c r="F7" s="15"/>
      <c r="G7" s="15"/>
      <c r="H7" s="16"/>
      <c r="I7" s="17"/>
      <c r="J7" s="15"/>
    </row>
    <row r="8" spans="1:10" s="46" customFormat="1" ht="12.75">
      <c r="A8" s="186" t="s">
        <v>11</v>
      </c>
      <c r="B8" s="243">
        <f>SUM(B9:B14)</f>
        <v>786542.7339999999</v>
      </c>
      <c r="C8" s="243">
        <f>SUM(C9:C14)</f>
        <v>1020051.841</v>
      </c>
      <c r="D8" s="243">
        <f>SUM(D9:D14)</f>
        <v>1061965.816</v>
      </c>
      <c r="E8" s="244">
        <f aca="true" t="shared" si="0" ref="E8:E25">+D8/C8*100-100</f>
        <v>4.109004397159865</v>
      </c>
      <c r="F8" s="243"/>
      <c r="G8" s="243">
        <f>SUM(G9:G14)</f>
        <v>276404.61100000003</v>
      </c>
      <c r="H8" s="243">
        <f>SUM(H9:H14)</f>
        <v>400383.845</v>
      </c>
      <c r="I8" s="243">
        <f>SUM(I9:I14)</f>
        <v>575814.9010000001</v>
      </c>
      <c r="J8" s="244">
        <f aca="true" t="shared" si="1" ref="J8:J25">+I8/H8*100-100</f>
        <v>43.815717889416874</v>
      </c>
    </row>
    <row r="9" spans="1:10" s="46" customFormat="1" ht="12.75">
      <c r="A9" s="14" t="s">
        <v>12</v>
      </c>
      <c r="B9" s="187">
        <v>411932.266</v>
      </c>
      <c r="C9" s="187">
        <v>517973.036</v>
      </c>
      <c r="D9" s="187">
        <v>510413.708</v>
      </c>
      <c r="E9" s="245">
        <f t="shared" si="0"/>
        <v>-1.4594056977128105</v>
      </c>
      <c r="F9" s="187"/>
      <c r="G9" s="187">
        <v>126030.243</v>
      </c>
      <c r="H9" s="187">
        <v>172694.842</v>
      </c>
      <c r="I9" s="187">
        <v>254464.441</v>
      </c>
      <c r="J9" s="245">
        <f t="shared" si="1"/>
        <v>47.349184291213504</v>
      </c>
    </row>
    <row r="10" spans="1:10" s="46" customFormat="1" ht="12.75">
      <c r="A10" s="14" t="s">
        <v>13</v>
      </c>
      <c r="B10" s="187">
        <v>108157.474</v>
      </c>
      <c r="C10" s="187">
        <v>120153.337</v>
      </c>
      <c r="D10" s="187">
        <v>109789.587</v>
      </c>
      <c r="E10" s="245">
        <f t="shared" si="0"/>
        <v>-8.62543667846694</v>
      </c>
      <c r="F10" s="187"/>
      <c r="G10" s="187">
        <v>33796.602</v>
      </c>
      <c r="H10" s="187">
        <v>45125.039</v>
      </c>
      <c r="I10" s="187">
        <v>60563.727</v>
      </c>
      <c r="J10" s="245">
        <f t="shared" si="1"/>
        <v>34.213129433528024</v>
      </c>
    </row>
    <row r="11" spans="1:10" s="46" customFormat="1" ht="12.75">
      <c r="A11" s="14" t="s">
        <v>306</v>
      </c>
      <c r="B11" s="187">
        <v>31404.79</v>
      </c>
      <c r="C11" s="187">
        <v>22422.506</v>
      </c>
      <c r="D11" s="187">
        <v>18302.331</v>
      </c>
      <c r="E11" s="245">
        <f t="shared" si="0"/>
        <v>-18.37517626263542</v>
      </c>
      <c r="F11" s="187"/>
      <c r="G11" s="187">
        <v>13840.464</v>
      </c>
      <c r="H11" s="187">
        <v>9567.663</v>
      </c>
      <c r="I11" s="187">
        <v>8429.51</v>
      </c>
      <c r="J11" s="245">
        <f t="shared" si="1"/>
        <v>-11.895830779156839</v>
      </c>
    </row>
    <row r="12" spans="1:10" s="46" customFormat="1" ht="12.75">
      <c r="A12" s="14" t="s">
        <v>307</v>
      </c>
      <c r="B12" s="187">
        <v>42673.497</v>
      </c>
      <c r="C12" s="187">
        <v>65613.654</v>
      </c>
      <c r="D12" s="187">
        <v>65048.15</v>
      </c>
      <c r="E12" s="245">
        <f t="shared" si="0"/>
        <v>-0.8618693907825872</v>
      </c>
      <c r="F12" s="187"/>
      <c r="G12" s="187">
        <v>16155.407</v>
      </c>
      <c r="H12" s="187">
        <v>32332.54</v>
      </c>
      <c r="I12" s="187">
        <v>43108.399</v>
      </c>
      <c r="J12" s="245">
        <f t="shared" si="1"/>
        <v>33.32821671294616</v>
      </c>
    </row>
    <row r="13" spans="1:10" s="46" customFormat="1" ht="12.75">
      <c r="A13" s="14" t="s">
        <v>308</v>
      </c>
      <c r="B13" s="187">
        <v>51092.73</v>
      </c>
      <c r="C13" s="187">
        <v>75650.593</v>
      </c>
      <c r="D13" s="187">
        <v>75690.814</v>
      </c>
      <c r="E13" s="245">
        <f t="shared" si="0"/>
        <v>0.05316680068854396</v>
      </c>
      <c r="F13" s="187"/>
      <c r="G13" s="187">
        <v>18762.314</v>
      </c>
      <c r="H13" s="187">
        <v>35257.499</v>
      </c>
      <c r="I13" s="187">
        <v>51573.769</v>
      </c>
      <c r="J13" s="245">
        <f t="shared" si="1"/>
        <v>46.2774458279074</v>
      </c>
    </row>
    <row r="14" spans="1:10" s="46" customFormat="1" ht="12.75">
      <c r="A14" s="14" t="s">
        <v>14</v>
      </c>
      <c r="B14" s="187">
        <v>141281.977</v>
      </c>
      <c r="C14" s="187">
        <v>218238.715</v>
      </c>
      <c r="D14" s="187">
        <v>282721.226</v>
      </c>
      <c r="E14" s="245">
        <f t="shared" si="0"/>
        <v>29.546779085461537</v>
      </c>
      <c r="F14" s="187"/>
      <c r="G14" s="187">
        <v>67819.581</v>
      </c>
      <c r="H14" s="187">
        <v>105406.262</v>
      </c>
      <c r="I14" s="187">
        <v>157675.055</v>
      </c>
      <c r="J14" s="245">
        <f t="shared" si="1"/>
        <v>49.58793909227137</v>
      </c>
    </row>
    <row r="15" spans="1:10" s="46" customFormat="1" ht="12.75">
      <c r="A15" s="14"/>
      <c r="B15" s="15"/>
      <c r="C15" s="15"/>
      <c r="D15" s="15"/>
      <c r="E15" s="245"/>
      <c r="F15" s="15"/>
      <c r="G15" s="15"/>
      <c r="H15" s="15"/>
      <c r="I15" s="246"/>
      <c r="J15" s="245"/>
    </row>
    <row r="16" spans="1:10" s="46" customFormat="1" ht="12.75">
      <c r="A16" s="186" t="s">
        <v>15</v>
      </c>
      <c r="B16" s="243">
        <f>SUM(B17:B20)</f>
        <v>30813.127</v>
      </c>
      <c r="C16" s="243">
        <f>SUM(C17:C20)</f>
        <v>32754.032000000003</v>
      </c>
      <c r="D16" s="243">
        <f>SUM(D17:D20)</f>
        <v>34765.622</v>
      </c>
      <c r="E16" s="244">
        <f>+D16/C16*100-100</f>
        <v>6.141503433836789</v>
      </c>
      <c r="F16" s="243"/>
      <c r="G16" s="243">
        <f>SUM(G17:G20)</f>
        <v>212392.125</v>
      </c>
      <c r="H16" s="243">
        <f>SUM(H17:H20)</f>
        <v>225443.538</v>
      </c>
      <c r="I16" s="243">
        <f>SUM(I17:I20)</f>
        <v>249949.615</v>
      </c>
      <c r="J16" s="244">
        <f>+I16/H16*100-100</f>
        <v>10.870161645529166</v>
      </c>
    </row>
    <row r="17" spans="1:10" s="46" customFormat="1" ht="12.75">
      <c r="A17" s="14" t="s">
        <v>16</v>
      </c>
      <c r="B17" s="247">
        <v>8390.476</v>
      </c>
      <c r="C17" s="187">
        <v>7233.528</v>
      </c>
      <c r="D17" s="187">
        <v>8394.917</v>
      </c>
      <c r="E17" s="245">
        <f>+D17/C17*100-100</f>
        <v>16.055637028017287</v>
      </c>
      <c r="F17" s="247"/>
      <c r="G17" s="187">
        <v>55821.618</v>
      </c>
      <c r="H17" s="187">
        <v>51616.374</v>
      </c>
      <c r="I17" s="187">
        <v>60589.051</v>
      </c>
      <c r="J17" s="245">
        <f>+I17/H17*100-100</f>
        <v>17.383392719527336</v>
      </c>
    </row>
    <row r="18" spans="1:10" s="46" customFormat="1" ht="12.75">
      <c r="A18" s="14" t="s">
        <v>17</v>
      </c>
      <c r="B18" s="247">
        <v>3208.664</v>
      </c>
      <c r="C18" s="187">
        <v>3726.538</v>
      </c>
      <c r="D18" s="187">
        <v>5004.872</v>
      </c>
      <c r="E18" s="245">
        <f>+D18/C18*100-100</f>
        <v>34.30352783199851</v>
      </c>
      <c r="F18" s="187"/>
      <c r="G18" s="187">
        <v>48786.494</v>
      </c>
      <c r="H18" s="187">
        <v>54884.825</v>
      </c>
      <c r="I18" s="187">
        <v>65044.439</v>
      </c>
      <c r="J18" s="245">
        <f>+I18/H18*100-100</f>
        <v>18.510788728942856</v>
      </c>
    </row>
    <row r="19" spans="1:10" s="46" customFormat="1" ht="12.75">
      <c r="A19" s="14" t="s">
        <v>18</v>
      </c>
      <c r="B19" s="247">
        <v>6825.37</v>
      </c>
      <c r="C19" s="187">
        <v>7071.301</v>
      </c>
      <c r="D19" s="187">
        <v>6751.674</v>
      </c>
      <c r="E19" s="245">
        <f>+D19/C19*100-100</f>
        <v>-4.5200593214742355</v>
      </c>
      <c r="F19" s="187"/>
      <c r="G19" s="187">
        <v>61423.109</v>
      </c>
      <c r="H19" s="187">
        <v>62182.524</v>
      </c>
      <c r="I19" s="187">
        <v>58976.644</v>
      </c>
      <c r="J19" s="245">
        <f>+I19/H19*100-100</f>
        <v>-5.15559645021807</v>
      </c>
    </row>
    <row r="20" spans="1:10" s="46" customFormat="1" ht="12.75">
      <c r="A20" s="14" t="s">
        <v>19</v>
      </c>
      <c r="B20" s="187">
        <v>12388.617</v>
      </c>
      <c r="C20" s="187">
        <v>14722.665</v>
      </c>
      <c r="D20" s="187">
        <v>14614.159</v>
      </c>
      <c r="E20" s="245">
        <f>+D20/C20*100-100</f>
        <v>-0.7369997211781936</v>
      </c>
      <c r="F20" s="187"/>
      <c r="G20" s="187">
        <v>46360.904</v>
      </c>
      <c r="H20" s="187">
        <v>56759.815</v>
      </c>
      <c r="I20" s="187">
        <v>65339.481</v>
      </c>
      <c r="J20" s="245">
        <f>+I20/H20*100-100</f>
        <v>15.115739894501061</v>
      </c>
    </row>
    <row r="21" spans="1:10" s="46" customFormat="1" ht="12.75">
      <c r="A21" s="14"/>
      <c r="B21" s="187"/>
      <c r="C21" s="187"/>
      <c r="D21" s="187"/>
      <c r="E21" s="245"/>
      <c r="F21" s="187"/>
      <c r="G21" s="187"/>
      <c r="H21" s="187"/>
      <c r="I21" s="187"/>
      <c r="J21" s="245"/>
    </row>
    <row r="22" spans="1:10" s="46" customFormat="1" ht="12.75">
      <c r="A22" s="186" t="s">
        <v>20</v>
      </c>
      <c r="B22" s="243">
        <f>SUM(B23:B25)</f>
        <v>2394.757</v>
      </c>
      <c r="C22" s="243">
        <f>SUM(C23:C25)</f>
        <v>2903.94</v>
      </c>
      <c r="D22" s="243">
        <f>SUM(D23:D25)</f>
        <v>2846.418</v>
      </c>
      <c r="E22" s="244">
        <f t="shared" si="0"/>
        <v>-1.980826050124989</v>
      </c>
      <c r="F22" s="243"/>
      <c r="G22" s="243">
        <f>SUM(G23:G25)</f>
        <v>52929.337</v>
      </c>
      <c r="H22" s="243">
        <f>SUM(H23:H25)</f>
        <v>67253.166</v>
      </c>
      <c r="I22" s="243">
        <f>SUM(I23:I25)</f>
        <v>95140.101</v>
      </c>
      <c r="J22" s="244">
        <f t="shared" si="1"/>
        <v>41.46560921756458</v>
      </c>
    </row>
    <row r="23" spans="1:10" s="46" customFormat="1" ht="12.75">
      <c r="A23" s="14" t="s">
        <v>21</v>
      </c>
      <c r="B23" s="187">
        <v>1567.764</v>
      </c>
      <c r="C23" s="187">
        <v>2179.78</v>
      </c>
      <c r="D23" s="187">
        <v>1932.142</v>
      </c>
      <c r="E23" s="245">
        <f t="shared" si="0"/>
        <v>-11.360687775830598</v>
      </c>
      <c r="F23" s="187"/>
      <c r="G23" s="187">
        <v>11376.667</v>
      </c>
      <c r="H23" s="187">
        <v>14246.345</v>
      </c>
      <c r="I23" s="187">
        <v>18653.367</v>
      </c>
      <c r="J23" s="245">
        <f t="shared" si="1"/>
        <v>30.93440457885862</v>
      </c>
    </row>
    <row r="24" spans="1:10" s="46" customFormat="1" ht="12.75">
      <c r="A24" s="14" t="s">
        <v>22</v>
      </c>
      <c r="B24" s="187">
        <v>142.767</v>
      </c>
      <c r="C24" s="187">
        <v>151.1</v>
      </c>
      <c r="D24" s="187">
        <v>193.519</v>
      </c>
      <c r="E24" s="245">
        <f t="shared" si="0"/>
        <v>28.073461283917936</v>
      </c>
      <c r="F24" s="187"/>
      <c r="G24" s="187">
        <v>28787.966</v>
      </c>
      <c r="H24" s="187">
        <v>39264.437</v>
      </c>
      <c r="I24" s="187">
        <v>57950.338</v>
      </c>
      <c r="J24" s="245">
        <f t="shared" si="1"/>
        <v>47.589886491941826</v>
      </c>
    </row>
    <row r="25" spans="1:10" s="46" customFormat="1" ht="12.75">
      <c r="A25" s="14" t="s">
        <v>309</v>
      </c>
      <c r="B25" s="187">
        <v>684.226</v>
      </c>
      <c r="C25" s="187">
        <v>573.06</v>
      </c>
      <c r="D25" s="187">
        <v>720.757</v>
      </c>
      <c r="E25" s="245">
        <f t="shared" si="0"/>
        <v>25.773391965937236</v>
      </c>
      <c r="F25" s="187"/>
      <c r="G25" s="187">
        <v>12764.704</v>
      </c>
      <c r="H25" s="187">
        <v>13742.384</v>
      </c>
      <c r="I25" s="187">
        <v>18536.396</v>
      </c>
      <c r="J25" s="245">
        <f t="shared" si="1"/>
        <v>34.884864227342234</v>
      </c>
    </row>
    <row r="26" spans="1:10" s="46" customFormat="1" ht="12.75">
      <c r="A26" s="14"/>
      <c r="B26" s="15"/>
      <c r="C26" s="15"/>
      <c r="D26" s="15"/>
      <c r="E26" s="246"/>
      <c r="F26" s="15"/>
      <c r="G26" s="15"/>
      <c r="H26" s="15"/>
      <c r="I26" s="187"/>
      <c r="J26" s="246"/>
    </row>
    <row r="27" spans="1:10" s="46" customFormat="1" ht="12.75">
      <c r="A27" s="186" t="s">
        <v>309</v>
      </c>
      <c r="B27" s="243"/>
      <c r="C27" s="243"/>
      <c r="D27" s="243"/>
      <c r="E27" s="246"/>
      <c r="F27" s="243"/>
      <c r="G27" s="243">
        <f>SUM(G28:G29)</f>
        <v>20067.273999999998</v>
      </c>
      <c r="H27" s="243">
        <f>SUM(H28:H29)</f>
        <v>29618.591</v>
      </c>
      <c r="I27" s="243">
        <f>SUM(I28:I29)</f>
        <v>42566.838</v>
      </c>
      <c r="J27" s="244">
        <f>+I27/H27*100-100</f>
        <v>43.71662041587328</v>
      </c>
    </row>
    <row r="28" spans="1:10" s="46" customFormat="1" ht="12.75">
      <c r="A28" s="188" t="s">
        <v>23</v>
      </c>
      <c r="B28" s="187">
        <v>536.349</v>
      </c>
      <c r="C28" s="187">
        <v>472.89</v>
      </c>
      <c r="D28" s="187">
        <v>851.329</v>
      </c>
      <c r="E28" s="245">
        <f>+D28/C28*100-100</f>
        <v>80.02685613990568</v>
      </c>
      <c r="F28" s="187"/>
      <c r="G28" s="187">
        <v>11868.546</v>
      </c>
      <c r="H28" s="187">
        <v>12950.97</v>
      </c>
      <c r="I28" s="187">
        <v>17628.538</v>
      </c>
      <c r="J28" s="245">
        <f>+I28/H28*100-100</f>
        <v>36.11751088914576</v>
      </c>
    </row>
    <row r="29" spans="1:10" s="46" customFormat="1" ht="12.75">
      <c r="A29" s="14" t="s">
        <v>24</v>
      </c>
      <c r="B29" s="187">
        <v>3263.158</v>
      </c>
      <c r="C29" s="187">
        <v>5927.544</v>
      </c>
      <c r="D29" s="187">
        <v>8171.816</v>
      </c>
      <c r="E29" s="245">
        <f>+D29/C29*100-100</f>
        <v>37.86175184865772</v>
      </c>
      <c r="F29" s="187"/>
      <c r="G29" s="187">
        <v>8198.728</v>
      </c>
      <c r="H29" s="187">
        <v>16667.621</v>
      </c>
      <c r="I29" s="187">
        <v>24938.3</v>
      </c>
      <c r="J29" s="245">
        <f>+I29/H29*100-100</f>
        <v>49.62123268821628</v>
      </c>
    </row>
    <row r="30" spans="1:10" s="46" customFormat="1" ht="12.75">
      <c r="A30" s="14"/>
      <c r="B30" s="15"/>
      <c r="C30" s="15"/>
      <c r="D30" s="15"/>
      <c r="E30" s="16"/>
      <c r="F30" s="15"/>
      <c r="G30" s="15"/>
      <c r="H30" s="15"/>
      <c r="I30" s="16"/>
      <c r="J30" s="16"/>
    </row>
    <row r="31" spans="1:10" s="46" customFormat="1" ht="12.75">
      <c r="A31" s="185" t="s">
        <v>25</v>
      </c>
      <c r="B31" s="185"/>
      <c r="C31" s="185"/>
      <c r="D31" s="185"/>
      <c r="E31" s="185"/>
      <c r="F31" s="185"/>
      <c r="G31" s="185">
        <f>SUM(G33:G36)</f>
        <v>304560.892</v>
      </c>
      <c r="H31" s="185">
        <f>SUM(H33:H36)</f>
        <v>471247.51800000004</v>
      </c>
      <c r="I31" s="185">
        <f>SUM(I33:I36)</f>
        <v>754046.692</v>
      </c>
      <c r="J31" s="242">
        <f>+I31/H31*100-100</f>
        <v>60.010750868294224</v>
      </c>
    </row>
    <row r="32" spans="1:10" s="250" customFormat="1" ht="12.75">
      <c r="A32" s="14"/>
      <c r="B32" s="15"/>
      <c r="C32" s="15"/>
      <c r="D32" s="15"/>
      <c r="E32" s="247"/>
      <c r="F32" s="15"/>
      <c r="G32" s="15"/>
      <c r="H32" s="15"/>
      <c r="I32" s="247"/>
      <c r="J32" s="247"/>
    </row>
    <row r="33" spans="1:10" s="46" customFormat="1" ht="12.75">
      <c r="A33" s="14" t="s">
        <v>26</v>
      </c>
      <c r="B33" s="187">
        <v>28557</v>
      </c>
      <c r="C33" s="187">
        <v>4434</v>
      </c>
      <c r="D33" s="187">
        <v>4620</v>
      </c>
      <c r="E33" s="245">
        <f>+D33/C33*100-100</f>
        <v>4.194857916102833</v>
      </c>
      <c r="F33" s="187"/>
      <c r="G33" s="187">
        <v>40681.513</v>
      </c>
      <c r="H33" s="187">
        <v>80113.403</v>
      </c>
      <c r="I33" s="187">
        <v>123158.03</v>
      </c>
      <c r="J33" s="245">
        <f>+I33/H33*100-100</f>
        <v>53.72961999879095</v>
      </c>
    </row>
    <row r="34" spans="1:10" s="46" customFormat="1" ht="12.75">
      <c r="A34" s="14" t="s">
        <v>27</v>
      </c>
      <c r="B34" s="187">
        <v>134</v>
      </c>
      <c r="C34" s="187">
        <v>120</v>
      </c>
      <c r="D34" s="187">
        <v>138</v>
      </c>
      <c r="E34" s="245">
        <f>+D34/C34*100-100</f>
        <v>14.999999999999986</v>
      </c>
      <c r="F34" s="187"/>
      <c r="G34" s="187">
        <v>5450.618</v>
      </c>
      <c r="H34" s="187">
        <v>10712.307</v>
      </c>
      <c r="I34" s="187">
        <v>13918.254</v>
      </c>
      <c r="J34" s="245">
        <f>+I34/H34*100-100</f>
        <v>29.927699047460095</v>
      </c>
    </row>
    <row r="35" spans="1:10" s="46" customFormat="1" ht="12.75">
      <c r="A35" s="188" t="s">
        <v>28</v>
      </c>
      <c r="B35" s="187">
        <v>577</v>
      </c>
      <c r="C35" s="187">
        <v>825</v>
      </c>
      <c r="D35" s="187">
        <v>676</v>
      </c>
      <c r="E35" s="245">
        <f>+D35/C35*100-100</f>
        <v>-18.060606060606062</v>
      </c>
      <c r="F35" s="187"/>
      <c r="G35" s="187">
        <v>3868.218</v>
      </c>
      <c r="H35" s="187">
        <v>5155.918</v>
      </c>
      <c r="I35" s="187">
        <v>6369.179</v>
      </c>
      <c r="J35" s="245">
        <f>+I35/H35*100-100</f>
        <v>23.531425441599367</v>
      </c>
    </row>
    <row r="36" spans="1:10" s="46" customFormat="1" ht="12.75">
      <c r="A36" s="14" t="s">
        <v>29</v>
      </c>
      <c r="B36" s="15"/>
      <c r="C36" s="15"/>
      <c r="D36" s="15"/>
      <c r="E36" s="16"/>
      <c r="F36" s="15"/>
      <c r="G36" s="15">
        <v>254560.543</v>
      </c>
      <c r="H36" s="15">
        <v>375265.89</v>
      </c>
      <c r="I36" s="187">
        <v>610601.229</v>
      </c>
      <c r="J36" s="245">
        <f>+I36/H36*100-100</f>
        <v>62.71162534916243</v>
      </c>
    </row>
    <row r="37" spans="1:10" s="46" customFormat="1" ht="12.75">
      <c r="A37" s="16"/>
      <c r="B37" s="187"/>
      <c r="C37" s="187"/>
      <c r="D37" s="187"/>
      <c r="E37" s="16"/>
      <c r="F37" s="15"/>
      <c r="G37" s="15"/>
      <c r="H37" s="15"/>
      <c r="I37" s="187"/>
      <c r="J37" s="16"/>
    </row>
    <row r="38" spans="1:10" s="46" customFormat="1" ht="12.75">
      <c r="A38" s="189"/>
      <c r="B38" s="189"/>
      <c r="C38" s="190"/>
      <c r="D38" s="190"/>
      <c r="E38" s="190"/>
      <c r="F38" s="190"/>
      <c r="G38" s="190"/>
      <c r="H38" s="190"/>
      <c r="I38" s="190"/>
      <c r="J38" s="190"/>
    </row>
    <row r="39" spans="1:10" s="46" customFormat="1" ht="12.75">
      <c r="A39" s="14" t="s">
        <v>371</v>
      </c>
      <c r="B39" s="15"/>
      <c r="C39" s="15"/>
      <c r="D39" s="16"/>
      <c r="E39" s="15"/>
      <c r="F39" s="15"/>
      <c r="G39" s="15"/>
      <c r="H39" s="16"/>
      <c r="I39" s="17"/>
      <c r="J39" s="15"/>
    </row>
    <row r="40" spans="1:10" ht="12.75">
      <c r="A40" s="305"/>
      <c r="B40" s="305"/>
      <c r="C40" s="305"/>
      <c r="D40" s="305"/>
      <c r="E40" s="305"/>
      <c r="F40" s="305"/>
      <c r="G40" s="305"/>
      <c r="H40" s="305"/>
      <c r="I40" s="305"/>
      <c r="J40" s="305"/>
    </row>
  </sheetData>
  <sheetProtection/>
  <mergeCells count="7">
    <mergeCell ref="A1:J1"/>
    <mergeCell ref="A2:J2"/>
    <mergeCell ref="A40:J40"/>
    <mergeCell ref="B3:E3"/>
    <mergeCell ref="G3:J3"/>
    <mergeCell ref="C4:E4"/>
    <mergeCell ref="H4:J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9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50"/>
  <sheetViews>
    <sheetView showZeros="0" view="pageBreakPreview" zoomScaleSheetLayoutView="100" zoomScalePageLayoutView="0" workbookViewId="0" topLeftCell="A1">
      <selection activeCell="K1" sqref="K1"/>
    </sheetView>
  </sheetViews>
  <sheetFormatPr defaultColWidth="11.421875" defaultRowHeight="12.75"/>
  <cols>
    <col min="1" max="1" width="32.00390625" style="18" customWidth="1"/>
    <col min="2" max="4" width="11.7109375" style="18" bestFit="1" customWidth="1"/>
    <col min="5" max="5" width="14.7109375" style="18" bestFit="1" customWidth="1"/>
    <col min="6" max="6" width="4.57421875" style="18" customWidth="1"/>
    <col min="7" max="9" width="10.140625" style="18" customWidth="1"/>
    <col min="10" max="10" width="14.7109375" style="18" bestFit="1" customWidth="1"/>
    <col min="11" max="16384" width="11.421875" style="18" customWidth="1"/>
  </cols>
  <sheetData>
    <row r="1" spans="1:42" s="46" customFormat="1" ht="19.5" customHeight="1">
      <c r="A1" s="303" t="s">
        <v>203</v>
      </c>
      <c r="B1" s="303"/>
      <c r="C1" s="303"/>
      <c r="D1" s="303"/>
      <c r="E1" s="303"/>
      <c r="F1" s="303"/>
      <c r="G1" s="303"/>
      <c r="H1" s="303"/>
      <c r="I1" s="303"/>
      <c r="J1" s="16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</row>
    <row r="2" spans="1:42" s="16" customFormat="1" ht="12.75" customHeight="1">
      <c r="A2" s="304" t="s">
        <v>331</v>
      </c>
      <c r="B2" s="304"/>
      <c r="C2" s="304"/>
      <c r="D2" s="304"/>
      <c r="E2" s="304"/>
      <c r="F2" s="304"/>
      <c r="G2" s="304"/>
      <c r="H2" s="304"/>
      <c r="I2" s="304"/>
      <c r="J2" s="304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</row>
    <row r="3" spans="1:42" s="14" customFormat="1" ht="12.75">
      <c r="A3" s="13"/>
      <c r="B3" s="306" t="s">
        <v>7</v>
      </c>
      <c r="C3" s="306"/>
      <c r="D3" s="306"/>
      <c r="E3" s="306"/>
      <c r="F3" s="181"/>
      <c r="G3" s="306" t="s">
        <v>383</v>
      </c>
      <c r="H3" s="306"/>
      <c r="I3" s="306"/>
      <c r="J3" s="306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</row>
    <row r="4" spans="1:42" s="47" customFormat="1" ht="12.75">
      <c r="A4" s="13" t="s">
        <v>9</v>
      </c>
      <c r="B4" s="191">
        <v>2010</v>
      </c>
      <c r="C4" s="307" t="s">
        <v>391</v>
      </c>
      <c r="D4" s="307"/>
      <c r="E4" s="307"/>
      <c r="F4" s="181"/>
      <c r="G4" s="191">
        <f>+B4</f>
        <v>2010</v>
      </c>
      <c r="H4" s="307" t="str">
        <f>+C4</f>
        <v>enero-diciembre</v>
      </c>
      <c r="I4" s="307"/>
      <c r="J4" s="307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</row>
    <row r="5" spans="1:42" s="47" customFormat="1" ht="12.75">
      <c r="A5" s="182"/>
      <c r="B5" s="184"/>
      <c r="C5" s="192">
        <v>2010</v>
      </c>
      <c r="D5" s="192">
        <v>2011</v>
      </c>
      <c r="E5" s="183" t="s">
        <v>370</v>
      </c>
      <c r="F5" s="184"/>
      <c r="G5" s="184"/>
      <c r="H5" s="192">
        <f>+C5</f>
        <v>2010</v>
      </c>
      <c r="I5" s="192">
        <f>+D5</f>
        <v>2011</v>
      </c>
      <c r="J5" s="183" t="str">
        <f>+E5</f>
        <v>var % 11/10</v>
      </c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</row>
    <row r="6" spans="1:42" s="47" customFormat="1" ht="12.75">
      <c r="A6" s="185" t="s">
        <v>10</v>
      </c>
      <c r="B6" s="185"/>
      <c r="C6" s="185"/>
      <c r="D6" s="185"/>
      <c r="E6" s="185"/>
      <c r="F6" s="185"/>
      <c r="G6" s="185">
        <f>+G16+G8+G22+G27</f>
        <v>517274.8819999999</v>
      </c>
      <c r="H6" s="185">
        <f>+H16+H8+H22+H27</f>
        <v>713739.2860000001</v>
      </c>
      <c r="I6" s="185">
        <f>+I16+I8+I22+I27</f>
        <v>828068.1050000001</v>
      </c>
      <c r="J6" s="242">
        <f>+I6/H6*100-100</f>
        <v>16.018288644405658</v>
      </c>
      <c r="K6" s="165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</row>
    <row r="7" spans="1:42" s="15" customFormat="1" ht="12.75">
      <c r="A7" s="14"/>
      <c r="D7" s="16"/>
      <c r="H7" s="16"/>
      <c r="I7" s="17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</row>
    <row r="8" spans="1:42" s="16" customFormat="1" ht="12.75">
      <c r="A8" s="186" t="s">
        <v>11</v>
      </c>
      <c r="B8" s="243">
        <f>SUM(B9:B14)</f>
        <v>911629.386</v>
      </c>
      <c r="C8" s="243">
        <f>SUM(C9:C14)</f>
        <v>1683057.0920000002</v>
      </c>
      <c r="D8" s="243">
        <f>SUM(D9:D14)</f>
        <v>1529744.827</v>
      </c>
      <c r="E8" s="244">
        <f aca="true" t="shared" si="0" ref="E8:E14">+D8/C8*100-100</f>
        <v>-9.10915415339933</v>
      </c>
      <c r="F8" s="243"/>
      <c r="G8" s="243">
        <f>SUM(G9:G14)</f>
        <v>463665.74399999995</v>
      </c>
      <c r="H8" s="243">
        <f>SUM(H9:H14)</f>
        <v>646773.2490000001</v>
      </c>
      <c r="I8" s="243">
        <f>SUM(I9:I14)</f>
        <v>742334.405</v>
      </c>
      <c r="J8" s="244">
        <f aca="true" t="shared" si="1" ref="J8:J14">+I8/H8*100-100</f>
        <v>14.775063153547336</v>
      </c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</row>
    <row r="9" spans="1:42" s="16" customFormat="1" ht="12.75">
      <c r="A9" s="14" t="s">
        <v>12</v>
      </c>
      <c r="B9" s="187">
        <v>19.5</v>
      </c>
      <c r="C9" s="187">
        <v>136.692</v>
      </c>
      <c r="D9" s="187">
        <v>0</v>
      </c>
      <c r="E9" s="245">
        <f t="shared" si="0"/>
        <v>-100</v>
      </c>
      <c r="F9" s="187"/>
      <c r="G9" s="187">
        <v>10.27</v>
      </c>
      <c r="H9" s="187">
        <v>88.607</v>
      </c>
      <c r="I9" s="187">
        <v>0</v>
      </c>
      <c r="J9" s="245">
        <f t="shared" si="1"/>
        <v>-100</v>
      </c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</row>
    <row r="10" spans="1:42" s="16" customFormat="1" ht="12.75">
      <c r="A10" s="14" t="s">
        <v>13</v>
      </c>
      <c r="B10" s="187">
        <v>10.35</v>
      </c>
      <c r="C10" s="187">
        <v>4.004</v>
      </c>
      <c r="D10" s="187">
        <v>48.005</v>
      </c>
      <c r="E10" s="245">
        <f t="shared" si="0"/>
        <v>1098.9260739260742</v>
      </c>
      <c r="F10" s="187"/>
      <c r="G10" s="187">
        <v>5.665</v>
      </c>
      <c r="H10" s="187">
        <v>2.107</v>
      </c>
      <c r="I10" s="187">
        <v>53.18</v>
      </c>
      <c r="J10" s="245">
        <f t="shared" si="1"/>
        <v>2423.967726625534</v>
      </c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</row>
    <row r="11" spans="1:42" s="16" customFormat="1" ht="12.75">
      <c r="A11" s="14" t="s">
        <v>306</v>
      </c>
      <c r="B11" s="187">
        <v>98905.842</v>
      </c>
      <c r="C11" s="187">
        <v>163095.725</v>
      </c>
      <c r="D11" s="187">
        <v>257155.046</v>
      </c>
      <c r="E11" s="245">
        <f t="shared" si="0"/>
        <v>57.67123632455724</v>
      </c>
      <c r="F11" s="187"/>
      <c r="G11" s="187">
        <v>33437.661</v>
      </c>
      <c r="H11" s="187">
        <v>63874.584</v>
      </c>
      <c r="I11" s="187">
        <v>118785.175</v>
      </c>
      <c r="J11" s="245">
        <f t="shared" si="1"/>
        <v>85.96626006988944</v>
      </c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</row>
    <row r="12" spans="1:42" s="16" customFormat="1" ht="12.75">
      <c r="A12" s="14" t="s">
        <v>307</v>
      </c>
      <c r="B12" s="187">
        <v>1665.912</v>
      </c>
      <c r="C12" s="187">
        <v>82</v>
      </c>
      <c r="D12" s="187">
        <v>25.5</v>
      </c>
      <c r="E12" s="245">
        <f t="shared" si="0"/>
        <v>-68.90243902439025</v>
      </c>
      <c r="F12" s="187"/>
      <c r="G12" s="187">
        <v>1032.861</v>
      </c>
      <c r="H12" s="187">
        <v>96.482</v>
      </c>
      <c r="I12" s="187">
        <v>33.283</v>
      </c>
      <c r="J12" s="245">
        <f t="shared" si="1"/>
        <v>-65.50340996248005</v>
      </c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</row>
    <row r="13" spans="1:42" s="16" customFormat="1" ht="12.75">
      <c r="A13" s="14" t="s">
        <v>14</v>
      </c>
      <c r="B13" s="187">
        <v>0.002</v>
      </c>
      <c r="C13" s="187">
        <v>0</v>
      </c>
      <c r="D13" s="187">
        <v>0</v>
      </c>
      <c r="E13" s="245"/>
      <c r="F13" s="187"/>
      <c r="G13" s="187">
        <v>0.002</v>
      </c>
      <c r="H13" s="187">
        <v>0</v>
      </c>
      <c r="I13" s="187">
        <v>0</v>
      </c>
      <c r="J13" s="245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</row>
    <row r="14" spans="1:42" s="16" customFormat="1" ht="12.75">
      <c r="A14" s="14"/>
      <c r="B14" s="187">
        <v>811027.78</v>
      </c>
      <c r="C14" s="187">
        <v>1519738.671</v>
      </c>
      <c r="D14" s="187">
        <v>1272516.276</v>
      </c>
      <c r="E14" s="245">
        <f t="shared" si="0"/>
        <v>-16.26742805967592</v>
      </c>
      <c r="F14" s="187"/>
      <c r="G14" s="187">
        <v>429179.285</v>
      </c>
      <c r="H14" s="187">
        <v>582711.469</v>
      </c>
      <c r="I14" s="187">
        <v>623462.767</v>
      </c>
      <c r="J14" s="245">
        <f t="shared" si="1"/>
        <v>6.993392127656904</v>
      </c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</row>
    <row r="15" spans="1:42" s="16" customFormat="1" ht="12.75">
      <c r="A15" s="186" t="s">
        <v>15</v>
      </c>
      <c r="B15" s="15"/>
      <c r="C15" s="15"/>
      <c r="D15" s="15"/>
      <c r="E15" s="245"/>
      <c r="F15" s="15"/>
      <c r="G15" s="15"/>
      <c r="H15" s="15"/>
      <c r="I15" s="246"/>
      <c r="J15" s="245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</row>
    <row r="16" spans="1:42" s="16" customFormat="1" ht="12.75">
      <c r="A16" s="14" t="s">
        <v>16</v>
      </c>
      <c r="B16" s="243">
        <f>SUM(B17:B20)</f>
        <v>11000.252</v>
      </c>
      <c r="C16" s="243">
        <f>SUM(C17:C20)</f>
        <v>12931.471000000001</v>
      </c>
      <c r="D16" s="243">
        <f>SUM(D17:D20)</f>
        <v>18144.257</v>
      </c>
      <c r="E16" s="244">
        <f>+D16/C16*100-100</f>
        <v>40.31085094650098</v>
      </c>
      <c r="F16" s="243"/>
      <c r="G16" s="243">
        <f>SUM(G17:G20)</f>
        <v>47586.396</v>
      </c>
      <c r="H16" s="243">
        <f>SUM(H17:H20)</f>
        <v>60066.12300000001</v>
      </c>
      <c r="I16" s="243">
        <f>SUM(I17:I20)</f>
        <v>79525.653</v>
      </c>
      <c r="J16" s="244">
        <f>+I16/H16*100-100</f>
        <v>32.39684705470336</v>
      </c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</row>
    <row r="17" spans="1:42" s="16" customFormat="1" ht="12.75">
      <c r="A17" s="14" t="s">
        <v>17</v>
      </c>
      <c r="B17" s="247">
        <v>298.917</v>
      </c>
      <c r="C17" s="187">
        <v>262.117</v>
      </c>
      <c r="D17" s="187">
        <v>206.271</v>
      </c>
      <c r="E17" s="245">
        <f>+D17/C17*100-100</f>
        <v>-21.305752774524365</v>
      </c>
      <c r="F17" s="247"/>
      <c r="G17" s="187">
        <v>3844.222</v>
      </c>
      <c r="H17" s="187">
        <v>3779.617</v>
      </c>
      <c r="I17" s="187">
        <v>2572.22</v>
      </c>
      <c r="J17" s="245">
        <f>+I17/H17*100-100</f>
        <v>-31.944956327585587</v>
      </c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</row>
    <row r="18" spans="1:42" s="16" customFormat="1" ht="12.75">
      <c r="A18" s="14" t="s">
        <v>18</v>
      </c>
      <c r="B18" s="247">
        <v>8852.601</v>
      </c>
      <c r="C18" s="187">
        <v>10830.22</v>
      </c>
      <c r="D18" s="187">
        <v>15514.873</v>
      </c>
      <c r="E18" s="245">
        <f>+D18/C18*100-100</f>
        <v>43.255381700464085</v>
      </c>
      <c r="F18" s="187"/>
      <c r="G18" s="187">
        <v>30091.983</v>
      </c>
      <c r="H18" s="187">
        <v>39960.944</v>
      </c>
      <c r="I18" s="187">
        <v>55386.719</v>
      </c>
      <c r="J18" s="245">
        <f>+I18/H18*100-100</f>
        <v>38.60212861838298</v>
      </c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</row>
    <row r="19" spans="1:42" s="16" customFormat="1" ht="12.75">
      <c r="A19" s="14" t="s">
        <v>19</v>
      </c>
      <c r="B19" s="247">
        <v>651.734</v>
      </c>
      <c r="C19" s="187">
        <v>945.04</v>
      </c>
      <c r="D19" s="187">
        <v>1075.748</v>
      </c>
      <c r="E19" s="245">
        <f>+D19/C19*100-100</f>
        <v>13.830948954541626</v>
      </c>
      <c r="F19" s="187"/>
      <c r="G19" s="187">
        <v>8972.793</v>
      </c>
      <c r="H19" s="187">
        <v>12855.548</v>
      </c>
      <c r="I19" s="187">
        <v>16912.47</v>
      </c>
      <c r="J19" s="245">
        <f>+I19/H19*100-100</f>
        <v>31.55775234163491</v>
      </c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</row>
    <row r="20" spans="1:42" s="16" customFormat="1" ht="12.75">
      <c r="A20" s="14"/>
      <c r="B20" s="187">
        <v>1197</v>
      </c>
      <c r="C20" s="187">
        <v>894.094</v>
      </c>
      <c r="D20" s="187">
        <v>1347.365</v>
      </c>
      <c r="E20" s="245">
        <f>+D20/C20*100-100</f>
        <v>50.69612367379713</v>
      </c>
      <c r="F20" s="187"/>
      <c r="G20" s="187">
        <v>4677.398</v>
      </c>
      <c r="H20" s="187">
        <v>3470.014</v>
      </c>
      <c r="I20" s="187">
        <v>4654.244</v>
      </c>
      <c r="J20" s="245">
        <f>+I20/H20*100-100</f>
        <v>34.12752801573711</v>
      </c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</row>
    <row r="21" spans="1:42" s="16" customFormat="1" ht="12.75">
      <c r="A21" s="186" t="s">
        <v>20</v>
      </c>
      <c r="B21" s="187"/>
      <c r="C21" s="187"/>
      <c r="D21" s="187"/>
      <c r="E21" s="245"/>
      <c r="F21" s="187"/>
      <c r="G21" s="187"/>
      <c r="H21" s="187"/>
      <c r="I21" s="187"/>
      <c r="J21" s="245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</row>
    <row r="22" spans="1:42" s="16" customFormat="1" ht="12.75">
      <c r="A22" s="14" t="s">
        <v>21</v>
      </c>
      <c r="B22" s="243">
        <f>SUM(B23:B25)</f>
        <v>1055.6399999999999</v>
      </c>
      <c r="C22" s="243">
        <f>SUM(C23:C25)</f>
        <v>707.269</v>
      </c>
      <c r="D22" s="243">
        <f>SUM(D23:D25)</f>
        <v>642.014</v>
      </c>
      <c r="E22" s="244">
        <f>+D22/C22*100-100</f>
        <v>-9.226333969112176</v>
      </c>
      <c r="F22" s="243"/>
      <c r="G22" s="243">
        <f>SUM(G23:G25)</f>
        <v>4384.415000000001</v>
      </c>
      <c r="H22" s="243">
        <f>SUM(H23:H25)</f>
        <v>4952.494</v>
      </c>
      <c r="I22" s="243">
        <f>SUM(I23:I25)</f>
        <v>4528.854</v>
      </c>
      <c r="J22" s="244">
        <f>+I22/H22*100-100</f>
        <v>-8.554073967580763</v>
      </c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</row>
    <row r="23" spans="1:42" s="16" customFormat="1" ht="12.75">
      <c r="A23" s="14" t="s">
        <v>22</v>
      </c>
      <c r="B23" s="187">
        <v>305.045</v>
      </c>
      <c r="C23" s="187">
        <v>220.523</v>
      </c>
      <c r="D23" s="187">
        <v>141.363</v>
      </c>
      <c r="E23" s="245">
        <f>+D23/C23*100-100</f>
        <v>-35.896482453077454</v>
      </c>
      <c r="F23" s="187"/>
      <c r="G23" s="187">
        <v>2065.166</v>
      </c>
      <c r="H23" s="187">
        <v>2007.878</v>
      </c>
      <c r="I23" s="187">
        <v>1688.624</v>
      </c>
      <c r="J23" s="245">
        <f>+I23/H23*100-100</f>
        <v>-15.90006962574418</v>
      </c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</row>
    <row r="24" spans="1:42" s="16" customFormat="1" ht="12.75">
      <c r="A24" s="14" t="s">
        <v>309</v>
      </c>
      <c r="B24" s="187">
        <v>1.133</v>
      </c>
      <c r="C24" s="187">
        <v>1.257</v>
      </c>
      <c r="D24" s="187">
        <v>3.663</v>
      </c>
      <c r="E24" s="245">
        <f>+D24/C24*100-100</f>
        <v>191.40811455847256</v>
      </c>
      <c r="F24" s="187"/>
      <c r="G24" s="187">
        <v>155.045</v>
      </c>
      <c r="H24" s="187">
        <v>120.17</v>
      </c>
      <c r="I24" s="187">
        <v>896.471</v>
      </c>
      <c r="J24" s="245">
        <f>+I24/H24*100-100</f>
        <v>646.002330032454</v>
      </c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</row>
    <row r="25" spans="1:42" s="16" customFormat="1" ht="12.75">
      <c r="A25" s="14"/>
      <c r="B25" s="187">
        <v>749.462</v>
      </c>
      <c r="C25" s="187">
        <v>485.489</v>
      </c>
      <c r="D25" s="187">
        <v>496.988</v>
      </c>
      <c r="E25" s="245">
        <f>+D25/C25*100-100</f>
        <v>2.3685397609420704</v>
      </c>
      <c r="F25" s="187"/>
      <c r="G25" s="187">
        <v>2164.204</v>
      </c>
      <c r="H25" s="187">
        <v>2824.446</v>
      </c>
      <c r="I25" s="187">
        <v>1943.759</v>
      </c>
      <c r="J25" s="245">
        <f>+I25/H25*100-100</f>
        <v>-31.180875824852023</v>
      </c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</row>
    <row r="26" spans="1:42" s="16" customFormat="1" ht="12.75">
      <c r="A26" s="186" t="s">
        <v>309</v>
      </c>
      <c r="B26" s="15"/>
      <c r="C26" s="15"/>
      <c r="D26" s="15"/>
      <c r="E26" s="246"/>
      <c r="F26" s="15"/>
      <c r="G26" s="15"/>
      <c r="H26" s="15"/>
      <c r="I26" s="187"/>
      <c r="J26" s="246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</row>
    <row r="27" spans="1:42" s="16" customFormat="1" ht="25.5">
      <c r="A27" s="188" t="s">
        <v>23</v>
      </c>
      <c r="B27" s="243"/>
      <c r="C27" s="243"/>
      <c r="D27" s="243"/>
      <c r="E27" s="246"/>
      <c r="F27" s="243"/>
      <c r="G27" s="243">
        <f>SUM(G28:G29)</f>
        <v>1638.327</v>
      </c>
      <c r="H27" s="243">
        <f>SUM(H28:H29)</f>
        <v>1947.42</v>
      </c>
      <c r="I27" s="243">
        <f>SUM(I28:I29)</f>
        <v>1679.193</v>
      </c>
      <c r="J27" s="244">
        <f>+I27/H27*100-100</f>
        <v>-13.773454108512809</v>
      </c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</row>
    <row r="28" spans="1:42" s="16" customFormat="1" ht="12.75">
      <c r="A28" s="14" t="s">
        <v>24</v>
      </c>
      <c r="B28" s="187">
        <v>4.852</v>
      </c>
      <c r="C28" s="187">
        <v>6.398</v>
      </c>
      <c r="D28" s="187">
        <v>11.92</v>
      </c>
      <c r="E28" s="245">
        <f>+D28/C28*100-100</f>
        <v>86.30822131916224</v>
      </c>
      <c r="F28" s="187"/>
      <c r="G28" s="187">
        <v>56.027</v>
      </c>
      <c r="H28" s="187">
        <v>137.171</v>
      </c>
      <c r="I28" s="187">
        <v>141.225</v>
      </c>
      <c r="J28" s="245">
        <f>+I28/H28*100-100</f>
        <v>2.9554351867377306</v>
      </c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</row>
    <row r="29" spans="1:42" s="16" customFormat="1" ht="12.75">
      <c r="A29" s="14"/>
      <c r="B29" s="187">
        <v>789.949</v>
      </c>
      <c r="C29" s="187">
        <v>1057.24</v>
      </c>
      <c r="D29" s="187">
        <v>664.868</v>
      </c>
      <c r="E29" s="245">
        <f>+D29/C29*100-100</f>
        <v>-37.11285989936059</v>
      </c>
      <c r="F29" s="187"/>
      <c r="G29" s="187">
        <v>1582.3</v>
      </c>
      <c r="H29" s="187">
        <v>1810.249</v>
      </c>
      <c r="I29" s="187">
        <v>1537.968</v>
      </c>
      <c r="J29" s="245">
        <f>+I29/H29*100-100</f>
        <v>-15.041079984024293</v>
      </c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</row>
    <row r="30" spans="1:42" s="16" customFormat="1" ht="12.75">
      <c r="A30" s="185" t="s">
        <v>25</v>
      </c>
      <c r="B30" s="15"/>
      <c r="C30" s="15"/>
      <c r="D30" s="15"/>
      <c r="F30" s="15"/>
      <c r="G30" s="15"/>
      <c r="H30" s="15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</row>
    <row r="31" spans="1:42" s="15" customFormat="1" ht="12.75">
      <c r="A31" s="14"/>
      <c r="B31" s="185"/>
      <c r="C31" s="185"/>
      <c r="D31" s="185"/>
      <c r="E31" s="185"/>
      <c r="F31" s="185"/>
      <c r="G31" s="185">
        <f>SUM(G33:G36)</f>
        <v>12006.847</v>
      </c>
      <c r="H31" s="185">
        <f>SUM(H33:H36)</f>
        <v>27416.012</v>
      </c>
      <c r="I31" s="185">
        <f>SUM(I33:I36)</f>
        <v>20737.159</v>
      </c>
      <c r="J31" s="242">
        <f>+I31/H31*100-100</f>
        <v>-24.361139760224788</v>
      </c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</row>
    <row r="32" spans="1:42" s="16" customFormat="1" ht="12.75">
      <c r="A32" s="14" t="s">
        <v>26</v>
      </c>
      <c r="B32" s="15"/>
      <c r="C32" s="15"/>
      <c r="D32" s="15"/>
      <c r="E32" s="247"/>
      <c r="F32" s="15"/>
      <c r="G32" s="15"/>
      <c r="H32" s="15"/>
      <c r="I32" s="247"/>
      <c r="J32" s="247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</row>
    <row r="33" spans="1:42" s="16" customFormat="1" ht="12.75">
      <c r="A33" s="14" t="s">
        <v>27</v>
      </c>
      <c r="B33" s="187">
        <v>31</v>
      </c>
      <c r="C33" s="187">
        <v>29</v>
      </c>
      <c r="D33" s="187">
        <v>25</v>
      </c>
      <c r="E33" s="245">
        <f>+D33/C33*100-100</f>
        <v>-13.793103448275872</v>
      </c>
      <c r="F33" s="187"/>
      <c r="G33" s="187">
        <v>813.136</v>
      </c>
      <c r="H33" s="187">
        <v>1469.69</v>
      </c>
      <c r="I33" s="187">
        <v>445.81</v>
      </c>
      <c r="J33" s="245">
        <f>+I33/H33*100-100</f>
        <v>-69.66639223237553</v>
      </c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</row>
    <row r="34" spans="1:42" s="16" customFormat="1" ht="25.5">
      <c r="A34" s="188" t="s">
        <v>28</v>
      </c>
      <c r="B34" s="187">
        <v>0</v>
      </c>
      <c r="C34" s="187">
        <v>10</v>
      </c>
      <c r="D34" s="187">
        <v>1</v>
      </c>
      <c r="E34" s="245">
        <f>+D34/C34*100-100</f>
        <v>-90</v>
      </c>
      <c r="F34" s="187"/>
      <c r="G34" s="187">
        <v>0</v>
      </c>
      <c r="H34" s="187">
        <v>329.132</v>
      </c>
      <c r="I34" s="187">
        <v>3</v>
      </c>
      <c r="J34" s="245">
        <f>+I34/H34*100-100</f>
        <v>-99.08851160020903</v>
      </c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</row>
    <row r="35" spans="1:42" s="16" customFormat="1" ht="12.75">
      <c r="A35" s="14" t="s">
        <v>29</v>
      </c>
      <c r="B35" s="187">
        <v>2</v>
      </c>
      <c r="C35" s="187">
        <v>4</v>
      </c>
      <c r="D35" s="187">
        <v>4</v>
      </c>
      <c r="E35" s="245">
        <f>+D35/C35*100-100</f>
        <v>0</v>
      </c>
      <c r="F35" s="187"/>
      <c r="G35" s="187">
        <v>40.075</v>
      </c>
      <c r="H35" s="187">
        <v>24.458</v>
      </c>
      <c r="I35" s="187">
        <v>78.915</v>
      </c>
      <c r="J35" s="245">
        <f>+I35/H35*100-100</f>
        <v>222.65516395453437</v>
      </c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</row>
    <row r="36" spans="2:42" s="16" customFormat="1" ht="12.75">
      <c r="B36" s="15"/>
      <c r="C36" s="15"/>
      <c r="D36" s="15"/>
      <c r="F36" s="15"/>
      <c r="G36" s="15">
        <v>11153.636</v>
      </c>
      <c r="H36" s="15">
        <v>25592.732</v>
      </c>
      <c r="I36" s="187">
        <v>20209.434</v>
      </c>
      <c r="J36" s="245">
        <f>+I36/H36*100-100</f>
        <v>-21.034479632733223</v>
      </c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</row>
    <row r="37" spans="1:42" s="16" customFormat="1" ht="12.75">
      <c r="A37" s="189"/>
      <c r="B37" s="189"/>
      <c r="C37" s="190"/>
      <c r="D37" s="190"/>
      <c r="E37" s="190"/>
      <c r="F37" s="190"/>
      <c r="G37" s="190"/>
      <c r="H37" s="190"/>
      <c r="I37" s="190"/>
      <c r="J37" s="190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</row>
    <row r="38" spans="1:42" s="16" customFormat="1" ht="12.75">
      <c r="A38" s="14" t="s">
        <v>371</v>
      </c>
      <c r="B38" s="15"/>
      <c r="C38" s="15"/>
      <c r="E38" s="15"/>
      <c r="F38" s="15"/>
      <c r="G38" s="15"/>
      <c r="I38" s="17"/>
      <c r="J38" s="15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</row>
    <row r="39" spans="1:42" s="16" customFormat="1" ht="15" customHeight="1">
      <c r="A39" s="14"/>
      <c r="B39" s="15"/>
      <c r="D39" s="15"/>
      <c r="E39" s="15"/>
      <c r="F39" s="15"/>
      <c r="H39" s="17"/>
      <c r="I39" s="15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</row>
    <row r="40" spans="2:34" ht="12.75"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</row>
    <row r="41" spans="2:34" ht="12.75"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</row>
    <row r="42" spans="2:34" ht="12.75"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</row>
    <row r="43" spans="2:34" ht="12.75"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</row>
    <row r="44" spans="2:34" ht="12.75"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</row>
    <row r="45" spans="2:34" ht="12.75"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</row>
    <row r="46" spans="2:34" ht="12.75"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</row>
    <row r="47" spans="2:34" ht="12.75"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</row>
    <row r="48" spans="2:34" ht="12.75"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</row>
    <row r="49" spans="2:34" ht="12.75"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</row>
    <row r="50" spans="2:34" ht="12.75"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</row>
    <row r="51" spans="2:34" ht="12.75"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</row>
    <row r="52" spans="2:34" ht="12.75"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</row>
    <row r="53" spans="2:34" ht="12.75"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</row>
    <row r="54" spans="2:34" ht="12.75"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</row>
    <row r="55" spans="2:34" ht="12.75"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</row>
    <row r="56" spans="2:34" ht="12.75"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</row>
    <row r="57" spans="2:34" ht="12.75"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</row>
    <row r="58" spans="2:34" ht="12.75"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</row>
    <row r="59" spans="2:34" ht="12.75"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</row>
    <row r="60" spans="2:34" ht="12.75"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</row>
    <row r="61" spans="2:34" ht="12.75"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</row>
    <row r="62" spans="2:34" ht="12.75"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</row>
    <row r="63" spans="2:34" ht="12.75"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</row>
    <row r="64" spans="2:34" ht="12.75"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</row>
    <row r="65" spans="2:34" ht="12.75"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</row>
    <row r="66" spans="2:34" ht="12.75"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</row>
    <row r="67" spans="2:34" ht="12.75"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</row>
    <row r="68" spans="2:34" ht="12.75"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</row>
    <row r="69" spans="2:34" ht="12.75"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</row>
    <row r="70" spans="2:34" ht="12.75"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</row>
    <row r="71" spans="2:34" ht="12.75"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</row>
    <row r="72" spans="2:34" ht="12.75"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</row>
    <row r="73" spans="2:34" ht="12.75"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</row>
    <row r="74" spans="2:34" ht="12.75"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</row>
    <row r="75" spans="2:34" ht="12.75"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</row>
    <row r="76" spans="2:34" ht="12.75"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</row>
    <row r="77" spans="2:34" ht="12.75"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</row>
    <row r="78" spans="2:34" ht="12.75"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</row>
    <row r="79" spans="2:34" ht="12.75"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</row>
    <row r="80" spans="2:34" ht="12.75"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</row>
    <row r="81" spans="2:34" ht="12.75"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</row>
    <row r="82" spans="2:34" ht="12.75"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</row>
    <row r="83" spans="2:34" ht="12.75"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</row>
    <row r="84" spans="2:34" ht="12.75"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</row>
    <row r="85" spans="2:34" ht="12.75"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</row>
    <row r="86" spans="2:34" ht="12.75"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</row>
    <row r="87" spans="2:34" ht="12.75"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</row>
    <row r="88" spans="2:34" ht="12.75"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</row>
    <row r="89" spans="2:34" ht="12.75"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</row>
    <row r="90" spans="2:34" ht="12.75"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</row>
    <row r="91" spans="2:34" ht="12.75"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</row>
    <row r="92" spans="2:34" ht="12.75"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</row>
    <row r="93" spans="2:34" ht="12.75"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</row>
    <row r="94" spans="2:34" ht="12.75"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</row>
    <row r="95" spans="2:34" ht="12.75"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</row>
    <row r="96" spans="2:34" ht="12.75"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</row>
    <row r="97" spans="2:34" ht="12.75"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</row>
    <row r="98" spans="2:34" ht="12.75"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</row>
    <row r="99" spans="2:34" ht="12.75"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</row>
    <row r="100" spans="2:34" ht="12.75"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</row>
    <row r="101" spans="2:34" ht="12.75"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</row>
    <row r="102" spans="2:34" ht="12.75"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</row>
    <row r="103" spans="2:34" ht="12.75"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</row>
    <row r="104" spans="2:34" ht="12.75"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</row>
    <row r="105" spans="2:34" ht="12.75"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</row>
    <row r="106" spans="2:34" ht="12.75"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8"/>
    </row>
    <row r="107" spans="2:34" ht="12.75"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</row>
    <row r="108" spans="2:34" ht="12.75"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  <c r="AD108" s="178"/>
      <c r="AE108" s="178"/>
      <c r="AF108" s="178"/>
      <c r="AG108" s="178"/>
      <c r="AH108" s="178"/>
    </row>
    <row r="109" spans="2:34" ht="12.75"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  <c r="AD109" s="178"/>
      <c r="AE109" s="178"/>
      <c r="AF109" s="178"/>
      <c r="AG109" s="178"/>
      <c r="AH109" s="178"/>
    </row>
    <row r="110" spans="2:34" ht="12.75"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8"/>
      <c r="AG110" s="178"/>
      <c r="AH110" s="178"/>
    </row>
    <row r="111" spans="2:34" ht="12.75"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  <c r="AA111" s="178"/>
      <c r="AB111" s="178"/>
      <c r="AC111" s="178"/>
      <c r="AD111" s="178"/>
      <c r="AE111" s="178"/>
      <c r="AF111" s="178"/>
      <c r="AG111" s="178"/>
      <c r="AH111" s="178"/>
    </row>
    <row r="112" spans="2:34" ht="12.75"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  <c r="Y112" s="178"/>
      <c r="Z112" s="178"/>
      <c r="AA112" s="178"/>
      <c r="AB112" s="178"/>
      <c r="AC112" s="178"/>
      <c r="AD112" s="178"/>
      <c r="AE112" s="178"/>
      <c r="AF112" s="178"/>
      <c r="AG112" s="178"/>
      <c r="AH112" s="178"/>
    </row>
    <row r="113" spans="2:34" ht="12.75"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  <c r="AA113" s="178"/>
      <c r="AB113" s="178"/>
      <c r="AC113" s="178"/>
      <c r="AD113" s="178"/>
      <c r="AE113" s="178"/>
      <c r="AF113" s="178"/>
      <c r="AG113" s="178"/>
      <c r="AH113" s="178"/>
    </row>
    <row r="114" spans="2:34" ht="12.75"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8"/>
      <c r="AE114" s="178"/>
      <c r="AF114" s="178"/>
      <c r="AG114" s="178"/>
      <c r="AH114" s="178"/>
    </row>
    <row r="115" spans="2:34" ht="12.75"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8"/>
      <c r="AE115" s="178"/>
      <c r="AF115" s="178"/>
      <c r="AG115" s="178"/>
      <c r="AH115" s="178"/>
    </row>
    <row r="116" spans="2:34" ht="12.75"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78"/>
      <c r="AE116" s="178"/>
      <c r="AF116" s="178"/>
      <c r="AG116" s="178"/>
      <c r="AH116" s="178"/>
    </row>
    <row r="117" spans="2:34" ht="12.75"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8"/>
      <c r="AE117" s="178"/>
      <c r="AF117" s="178"/>
      <c r="AG117" s="178"/>
      <c r="AH117" s="178"/>
    </row>
    <row r="118" spans="2:34" ht="12.75"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  <c r="AA118" s="178"/>
      <c r="AB118" s="178"/>
      <c r="AC118" s="178"/>
      <c r="AD118" s="178"/>
      <c r="AE118" s="178"/>
      <c r="AF118" s="178"/>
      <c r="AG118" s="178"/>
      <c r="AH118" s="178"/>
    </row>
    <row r="119" spans="2:34" ht="12.75"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</row>
    <row r="120" spans="2:34" ht="12.75"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</row>
    <row r="121" spans="2:34" ht="12.75"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</row>
    <row r="122" spans="2:34" ht="12.75"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</row>
    <row r="123" spans="2:34" ht="12.75"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</row>
    <row r="124" spans="2:34" ht="12.75"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  <c r="AF124" s="178"/>
      <c r="AG124" s="178"/>
      <c r="AH124" s="178"/>
    </row>
    <row r="125" spans="2:34" ht="12.75"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  <c r="AA125" s="178"/>
      <c r="AB125" s="178"/>
      <c r="AC125" s="178"/>
      <c r="AD125" s="178"/>
      <c r="AE125" s="178"/>
      <c r="AF125" s="178"/>
      <c r="AG125" s="178"/>
      <c r="AH125" s="178"/>
    </row>
    <row r="126" spans="2:34" ht="12.75"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</row>
    <row r="127" spans="2:34" ht="12.75"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  <c r="AA127" s="178"/>
      <c r="AB127" s="178"/>
      <c r="AC127" s="178"/>
      <c r="AD127" s="178"/>
      <c r="AE127" s="178"/>
      <c r="AF127" s="178"/>
      <c r="AG127" s="178"/>
      <c r="AH127" s="178"/>
    </row>
    <row r="128" spans="2:34" ht="12.75"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  <c r="AA128" s="178"/>
      <c r="AB128" s="178"/>
      <c r="AC128" s="178"/>
      <c r="AD128" s="178"/>
      <c r="AE128" s="178"/>
      <c r="AF128" s="178"/>
      <c r="AG128" s="178"/>
      <c r="AH128" s="178"/>
    </row>
    <row r="129" spans="2:34" ht="12.75"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  <c r="AA129" s="178"/>
      <c r="AB129" s="178"/>
      <c r="AC129" s="178"/>
      <c r="AD129" s="178"/>
      <c r="AE129" s="178"/>
      <c r="AF129" s="178"/>
      <c r="AG129" s="178"/>
      <c r="AH129" s="178"/>
    </row>
    <row r="130" spans="2:34" ht="12.75"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</row>
    <row r="131" spans="2:34" ht="12.75"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</row>
    <row r="132" spans="2:34" ht="12.75"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</row>
    <row r="133" spans="2:34" ht="12.75"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</row>
    <row r="134" spans="2:34" ht="12.75"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</row>
    <row r="135" spans="2:34" ht="12.75"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</row>
    <row r="136" spans="2:34" ht="12.75"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</row>
    <row r="137" spans="2:34" ht="12.75"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  <c r="AA137" s="178"/>
      <c r="AB137" s="178"/>
      <c r="AC137" s="178"/>
      <c r="AD137" s="178"/>
      <c r="AE137" s="178"/>
      <c r="AF137" s="178"/>
      <c r="AG137" s="178"/>
      <c r="AH137" s="178"/>
    </row>
    <row r="138" spans="2:34" ht="12.75"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8"/>
      <c r="AD138" s="178"/>
      <c r="AE138" s="178"/>
      <c r="AF138" s="178"/>
      <c r="AG138" s="178"/>
      <c r="AH138" s="178"/>
    </row>
    <row r="139" spans="2:34" ht="12.75"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/>
      <c r="AB139" s="178"/>
      <c r="AC139" s="178"/>
      <c r="AD139" s="178"/>
      <c r="AE139" s="178"/>
      <c r="AF139" s="178"/>
      <c r="AG139" s="178"/>
      <c r="AH139" s="178"/>
    </row>
    <row r="140" spans="2:34" ht="12.75"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78"/>
      <c r="AC140" s="178"/>
      <c r="AD140" s="178"/>
      <c r="AE140" s="178"/>
      <c r="AF140" s="178"/>
      <c r="AG140" s="178"/>
      <c r="AH140" s="178"/>
    </row>
    <row r="141" spans="2:34" ht="12.75"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/>
      <c r="AB141" s="178"/>
      <c r="AC141" s="178"/>
      <c r="AD141" s="178"/>
      <c r="AE141" s="178"/>
      <c r="AF141" s="178"/>
      <c r="AG141" s="178"/>
      <c r="AH141" s="178"/>
    </row>
    <row r="142" spans="2:34" ht="12.75"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  <c r="AA142" s="178"/>
      <c r="AB142" s="178"/>
      <c r="AC142" s="178"/>
      <c r="AD142" s="178"/>
      <c r="AE142" s="178"/>
      <c r="AF142" s="178"/>
      <c r="AG142" s="178"/>
      <c r="AH142" s="178"/>
    </row>
    <row r="143" spans="2:34" ht="12.75"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  <c r="Y143" s="178"/>
      <c r="Z143" s="178"/>
      <c r="AA143" s="178"/>
      <c r="AB143" s="178"/>
      <c r="AC143" s="178"/>
      <c r="AD143" s="178"/>
      <c r="AE143" s="178"/>
      <c r="AF143" s="178"/>
      <c r="AG143" s="178"/>
      <c r="AH143" s="178"/>
    </row>
    <row r="144" spans="2:34" ht="12.75"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  <c r="AA144" s="178"/>
      <c r="AB144" s="178"/>
      <c r="AC144" s="178"/>
      <c r="AD144" s="178"/>
      <c r="AE144" s="178"/>
      <c r="AF144" s="178"/>
      <c r="AG144" s="178"/>
      <c r="AH144" s="178"/>
    </row>
    <row r="145" spans="11:34" ht="12.75"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  <c r="Z145" s="178"/>
      <c r="AA145" s="178"/>
      <c r="AB145" s="178"/>
      <c r="AC145" s="178"/>
      <c r="AD145" s="178"/>
      <c r="AE145" s="178"/>
      <c r="AF145" s="178"/>
      <c r="AG145" s="178"/>
      <c r="AH145" s="178"/>
    </row>
    <row r="146" spans="11:34" ht="12.75"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78"/>
      <c r="Z146" s="178"/>
      <c r="AA146" s="178"/>
      <c r="AB146" s="178"/>
      <c r="AC146" s="178"/>
      <c r="AD146" s="178"/>
      <c r="AE146" s="178"/>
      <c r="AF146" s="178"/>
      <c r="AG146" s="178"/>
      <c r="AH146" s="178"/>
    </row>
    <row r="147" spans="11:34" ht="12.75"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  <c r="AA147" s="178"/>
      <c r="AB147" s="178"/>
      <c r="AC147" s="178"/>
      <c r="AD147" s="178"/>
      <c r="AE147" s="178"/>
      <c r="AF147" s="178"/>
      <c r="AG147" s="178"/>
      <c r="AH147" s="178"/>
    </row>
    <row r="148" spans="11:34" ht="12.75"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  <c r="AC148" s="178"/>
      <c r="AD148" s="178"/>
      <c r="AE148" s="178"/>
      <c r="AF148" s="178"/>
      <c r="AG148" s="178"/>
      <c r="AH148" s="178"/>
    </row>
    <row r="149" spans="11:34" ht="12.75"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78"/>
      <c r="X149" s="178"/>
      <c r="Y149" s="178"/>
      <c r="Z149" s="178"/>
      <c r="AA149" s="178"/>
      <c r="AB149" s="178"/>
      <c r="AC149" s="178"/>
      <c r="AD149" s="178"/>
      <c r="AE149" s="178"/>
      <c r="AF149" s="178"/>
      <c r="AG149" s="178"/>
      <c r="AH149" s="178"/>
    </row>
    <row r="150" spans="11:34" ht="12.75"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  <c r="Y150" s="178"/>
      <c r="Z150" s="178"/>
      <c r="AA150" s="178"/>
      <c r="AB150" s="178"/>
      <c r="AC150" s="178"/>
      <c r="AD150" s="178"/>
      <c r="AE150" s="178"/>
      <c r="AF150" s="178"/>
      <c r="AG150" s="178"/>
      <c r="AH150" s="178"/>
    </row>
  </sheetData>
  <sheetProtection/>
  <mergeCells count="6">
    <mergeCell ref="A1:I1"/>
    <mergeCell ref="A2:J2"/>
    <mergeCell ref="B3:E3"/>
    <mergeCell ref="G3:J3"/>
    <mergeCell ref="C4:E4"/>
    <mergeCell ref="H4:J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67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3"/>
  <sheetViews>
    <sheetView view="pageBreakPreview" zoomScaleSheetLayoutView="100" zoomScalePageLayoutView="0" workbookViewId="0" topLeftCell="A1">
      <selection activeCell="H1" sqref="H1"/>
    </sheetView>
  </sheetViews>
  <sheetFormatPr defaultColWidth="12.140625" defaultRowHeight="12.75"/>
  <cols>
    <col min="1" max="1" width="17.421875" style="266" customWidth="1"/>
    <col min="2" max="5" width="12.140625" style="266" customWidth="1"/>
    <col min="6" max="6" width="14.7109375" style="266" customWidth="1"/>
    <col min="7" max="10" width="12.140625" style="266" customWidth="1"/>
    <col min="11" max="163" width="12.140625" style="260" customWidth="1"/>
    <col min="164" max="16384" width="12.140625" style="266" customWidth="1"/>
  </cols>
  <sheetData>
    <row r="1" spans="1:163" s="264" customFormat="1" ht="21.75" customHeight="1">
      <c r="A1" s="309" t="s">
        <v>204</v>
      </c>
      <c r="B1" s="309"/>
      <c r="C1" s="309"/>
      <c r="D1" s="309"/>
      <c r="E1" s="309"/>
      <c r="F1" s="309"/>
      <c r="G1" s="309"/>
      <c r="H1" s="257"/>
      <c r="I1" s="257"/>
      <c r="J1" s="263"/>
      <c r="K1" s="263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  <c r="BI1" s="257"/>
      <c r="BJ1" s="257"/>
      <c r="BK1" s="257"/>
      <c r="BL1" s="257"/>
      <c r="BM1" s="257"/>
      <c r="BN1" s="257"/>
      <c r="BO1" s="257"/>
      <c r="BP1" s="257"/>
      <c r="BQ1" s="257"/>
      <c r="BR1" s="257"/>
      <c r="BS1" s="257"/>
      <c r="BT1" s="257"/>
      <c r="BU1" s="257"/>
      <c r="BV1" s="257"/>
      <c r="BW1" s="257"/>
      <c r="BX1" s="257"/>
      <c r="BY1" s="257"/>
      <c r="BZ1" s="257"/>
      <c r="CA1" s="257"/>
      <c r="CB1" s="257"/>
      <c r="CC1" s="257"/>
      <c r="CD1" s="257"/>
      <c r="CE1" s="257"/>
      <c r="CF1" s="257"/>
      <c r="CG1" s="257"/>
      <c r="CH1" s="257"/>
      <c r="CI1" s="257"/>
      <c r="CJ1" s="257"/>
      <c r="CK1" s="257"/>
      <c r="CL1" s="257"/>
      <c r="CM1" s="257"/>
      <c r="CN1" s="257"/>
      <c r="CO1" s="257"/>
      <c r="CP1" s="257"/>
      <c r="CQ1" s="257"/>
      <c r="CR1" s="257"/>
      <c r="CS1" s="257"/>
      <c r="CT1" s="257"/>
      <c r="CU1" s="257"/>
      <c r="CV1" s="257"/>
      <c r="CW1" s="257"/>
      <c r="CX1" s="257"/>
      <c r="CY1" s="257"/>
      <c r="CZ1" s="257"/>
      <c r="DA1" s="257"/>
      <c r="DB1" s="257"/>
      <c r="DC1" s="257"/>
      <c r="DD1" s="257"/>
      <c r="DE1" s="257"/>
      <c r="DF1" s="257"/>
      <c r="DG1" s="257"/>
      <c r="DH1" s="257"/>
      <c r="DI1" s="257"/>
      <c r="DJ1" s="257"/>
      <c r="DK1" s="257"/>
      <c r="DL1" s="257"/>
      <c r="DM1" s="257"/>
      <c r="DN1" s="257"/>
      <c r="DO1" s="257"/>
      <c r="DP1" s="257"/>
      <c r="DQ1" s="257"/>
      <c r="DR1" s="257"/>
      <c r="DS1" s="257"/>
      <c r="DT1" s="257"/>
      <c r="DU1" s="257"/>
      <c r="DV1" s="257"/>
      <c r="DW1" s="257"/>
      <c r="DX1" s="257"/>
      <c r="DY1" s="257"/>
      <c r="DZ1" s="257"/>
      <c r="EA1" s="257"/>
      <c r="EB1" s="257"/>
      <c r="EC1" s="257"/>
      <c r="ED1" s="257"/>
      <c r="EE1" s="257"/>
      <c r="EF1" s="257"/>
      <c r="EG1" s="257"/>
      <c r="EH1" s="257"/>
      <c r="EI1" s="257"/>
      <c r="EJ1" s="257"/>
      <c r="EK1" s="257"/>
      <c r="EL1" s="257"/>
      <c r="EM1" s="257"/>
      <c r="EN1" s="257"/>
      <c r="EO1" s="257"/>
      <c r="EP1" s="257"/>
      <c r="EQ1" s="257"/>
      <c r="ER1" s="257"/>
      <c r="ES1" s="257"/>
      <c r="ET1" s="257"/>
      <c r="EU1" s="257"/>
      <c r="EV1" s="257"/>
      <c r="EW1" s="257"/>
      <c r="EX1" s="257"/>
      <c r="EY1" s="257"/>
      <c r="EZ1" s="257"/>
      <c r="FA1" s="257"/>
      <c r="FB1" s="257"/>
      <c r="FC1" s="257"/>
      <c r="FD1" s="257"/>
      <c r="FE1" s="257"/>
      <c r="FF1" s="257"/>
      <c r="FG1" s="257"/>
    </row>
    <row r="2" spans="1:163" s="264" customFormat="1" ht="12" customHeight="1">
      <c r="A2" s="310" t="s">
        <v>279</v>
      </c>
      <c r="B2" s="310"/>
      <c r="C2" s="310"/>
      <c r="D2" s="310"/>
      <c r="E2" s="310"/>
      <c r="F2" s="310"/>
      <c r="G2" s="310"/>
      <c r="H2" s="258"/>
      <c r="I2" s="258"/>
      <c r="J2" s="263"/>
      <c r="K2" s="263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7"/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257"/>
      <c r="CA2" s="257"/>
      <c r="CB2" s="257"/>
      <c r="CC2" s="257"/>
      <c r="CD2" s="257"/>
      <c r="CE2" s="257"/>
      <c r="CF2" s="257"/>
      <c r="CG2" s="257"/>
      <c r="CH2" s="257"/>
      <c r="CI2" s="257"/>
      <c r="CJ2" s="257"/>
      <c r="CK2" s="257"/>
      <c r="CL2" s="257"/>
      <c r="CM2" s="257"/>
      <c r="CN2" s="257"/>
      <c r="CO2" s="257"/>
      <c r="CP2" s="257"/>
      <c r="CQ2" s="257"/>
      <c r="CR2" s="257"/>
      <c r="CS2" s="257"/>
      <c r="CT2" s="257"/>
      <c r="CU2" s="257"/>
      <c r="CV2" s="257"/>
      <c r="CW2" s="257"/>
      <c r="CX2" s="257"/>
      <c r="CY2" s="257"/>
      <c r="CZ2" s="257"/>
      <c r="DA2" s="257"/>
      <c r="DB2" s="257"/>
      <c r="DC2" s="257"/>
      <c r="DD2" s="257"/>
      <c r="DE2" s="257"/>
      <c r="DF2" s="257"/>
      <c r="DG2" s="257"/>
      <c r="DH2" s="257"/>
      <c r="DI2" s="257"/>
      <c r="DJ2" s="257"/>
      <c r="DK2" s="257"/>
      <c r="DL2" s="257"/>
      <c r="DM2" s="257"/>
      <c r="DN2" s="257"/>
      <c r="DO2" s="257"/>
      <c r="DP2" s="257"/>
      <c r="DQ2" s="257"/>
      <c r="DR2" s="257"/>
      <c r="DS2" s="257"/>
      <c r="DT2" s="257"/>
      <c r="DU2" s="257"/>
      <c r="DV2" s="257"/>
      <c r="DW2" s="257"/>
      <c r="DX2" s="257"/>
      <c r="DY2" s="257"/>
      <c r="DZ2" s="257"/>
      <c r="EA2" s="257"/>
      <c r="EB2" s="257"/>
      <c r="EC2" s="257"/>
      <c r="ED2" s="257"/>
      <c r="EE2" s="257"/>
      <c r="EF2" s="257"/>
      <c r="EG2" s="257"/>
      <c r="EH2" s="257"/>
      <c r="EI2" s="257"/>
      <c r="EJ2" s="257"/>
      <c r="EK2" s="257"/>
      <c r="EL2" s="257"/>
      <c r="EM2" s="257"/>
      <c r="EN2" s="257"/>
      <c r="EO2" s="257"/>
      <c r="EP2" s="257"/>
      <c r="EQ2" s="257"/>
      <c r="ER2" s="257"/>
      <c r="ES2" s="257"/>
      <c r="ET2" s="257"/>
      <c r="EU2" s="257"/>
      <c r="EV2" s="257"/>
      <c r="EW2" s="257"/>
      <c r="EX2" s="257"/>
      <c r="EY2" s="257"/>
      <c r="EZ2" s="257"/>
      <c r="FA2" s="257"/>
      <c r="FB2" s="257"/>
      <c r="FC2" s="257"/>
      <c r="FD2" s="257"/>
      <c r="FE2" s="257"/>
      <c r="FF2" s="257"/>
      <c r="FG2" s="257"/>
    </row>
    <row r="3" spans="1:163" s="264" customFormat="1" ht="24.75" customHeight="1">
      <c r="A3" s="311" t="s">
        <v>374</v>
      </c>
      <c r="B3" s="311"/>
      <c r="C3" s="311"/>
      <c r="D3" s="311"/>
      <c r="E3" s="311"/>
      <c r="F3" s="311"/>
      <c r="G3" s="311"/>
      <c r="H3" s="259"/>
      <c r="I3" s="259"/>
      <c r="J3" s="257"/>
      <c r="K3" s="20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  <c r="BS3" s="257"/>
      <c r="BT3" s="257"/>
      <c r="BU3" s="257"/>
      <c r="BV3" s="257"/>
      <c r="BW3" s="257"/>
      <c r="BX3" s="257"/>
      <c r="BY3" s="257"/>
      <c r="BZ3" s="257"/>
      <c r="CA3" s="257"/>
      <c r="CB3" s="257"/>
      <c r="CC3" s="257"/>
      <c r="CD3" s="257"/>
      <c r="CE3" s="257"/>
      <c r="CF3" s="257"/>
      <c r="CG3" s="257"/>
      <c r="CH3" s="257"/>
      <c r="CI3" s="257"/>
      <c r="CJ3" s="257"/>
      <c r="CK3" s="257"/>
      <c r="CL3" s="257"/>
      <c r="CM3" s="257"/>
      <c r="CN3" s="257"/>
      <c r="CO3" s="257"/>
      <c r="CP3" s="257"/>
      <c r="CQ3" s="257"/>
      <c r="CR3" s="257"/>
      <c r="CS3" s="257"/>
      <c r="CT3" s="257"/>
      <c r="CU3" s="257"/>
      <c r="CV3" s="257"/>
      <c r="CW3" s="257"/>
      <c r="CX3" s="257"/>
      <c r="CY3" s="257"/>
      <c r="CZ3" s="257"/>
      <c r="DA3" s="257"/>
      <c r="DB3" s="257"/>
      <c r="DC3" s="257"/>
      <c r="DD3" s="257"/>
      <c r="DE3" s="257"/>
      <c r="DF3" s="257"/>
      <c r="DG3" s="257"/>
      <c r="DH3" s="257"/>
      <c r="DI3" s="257"/>
      <c r="DJ3" s="257"/>
      <c r="DK3" s="257"/>
      <c r="DL3" s="257"/>
      <c r="DM3" s="257"/>
      <c r="DN3" s="257"/>
      <c r="DO3" s="257"/>
      <c r="DP3" s="257"/>
      <c r="DQ3" s="257"/>
      <c r="DR3" s="257"/>
      <c r="DS3" s="257"/>
      <c r="DT3" s="257"/>
      <c r="DU3" s="257"/>
      <c r="DV3" s="257"/>
      <c r="DW3" s="257"/>
      <c r="DX3" s="257"/>
      <c r="DY3" s="257"/>
      <c r="DZ3" s="257"/>
      <c r="EA3" s="257"/>
      <c r="EB3" s="257"/>
      <c r="EC3" s="257"/>
      <c r="ED3" s="257"/>
      <c r="EE3" s="257"/>
      <c r="EF3" s="257"/>
      <c r="EG3" s="257"/>
      <c r="EH3" s="257"/>
      <c r="EI3" s="257"/>
      <c r="EJ3" s="257"/>
      <c r="EK3" s="257"/>
      <c r="EL3" s="257"/>
      <c r="EM3" s="257"/>
      <c r="EN3" s="257"/>
      <c r="EO3" s="257"/>
      <c r="EP3" s="257"/>
      <c r="EQ3" s="257"/>
      <c r="ER3" s="257"/>
      <c r="ES3" s="257"/>
      <c r="ET3" s="257"/>
      <c r="EU3" s="257"/>
      <c r="EV3" s="257"/>
      <c r="EW3" s="257"/>
      <c r="EX3" s="257"/>
      <c r="EY3" s="257"/>
      <c r="EZ3" s="257"/>
      <c r="FA3" s="257"/>
      <c r="FB3" s="257"/>
      <c r="FC3" s="257"/>
      <c r="FD3" s="257"/>
      <c r="FE3" s="257"/>
      <c r="FF3" s="257"/>
      <c r="FG3" s="257"/>
    </row>
    <row r="4" spans="1:163" s="264" customFormat="1" ht="17.25" customHeight="1" thickBot="1">
      <c r="A4" s="260"/>
      <c r="B4" s="260"/>
      <c r="C4" s="260"/>
      <c r="D4" s="260"/>
      <c r="E4" s="260"/>
      <c r="F4" s="257"/>
      <c r="G4" s="257"/>
      <c r="H4" s="20"/>
      <c r="I4" s="257"/>
      <c r="J4" s="257"/>
      <c r="K4" s="20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/>
      <c r="CP4" s="257"/>
      <c r="CQ4" s="257"/>
      <c r="CR4" s="257"/>
      <c r="CS4" s="257"/>
      <c r="CT4" s="257"/>
      <c r="CU4" s="257"/>
      <c r="CV4" s="257"/>
      <c r="CW4" s="257"/>
      <c r="CX4" s="257"/>
      <c r="CY4" s="257"/>
      <c r="CZ4" s="257"/>
      <c r="DA4" s="257"/>
      <c r="DB4" s="257"/>
      <c r="DC4" s="257"/>
      <c r="DD4" s="257"/>
      <c r="DE4" s="257"/>
      <c r="DF4" s="257"/>
      <c r="DG4" s="257"/>
      <c r="DH4" s="257"/>
      <c r="DI4" s="257"/>
      <c r="DJ4" s="257"/>
      <c r="DK4" s="257"/>
      <c r="DL4" s="257"/>
      <c r="DM4" s="257"/>
      <c r="DN4" s="257"/>
      <c r="DO4" s="257"/>
      <c r="DP4" s="257"/>
      <c r="DQ4" s="257"/>
      <c r="DR4" s="257"/>
      <c r="DS4" s="257"/>
      <c r="DT4" s="257"/>
      <c r="DU4" s="257"/>
      <c r="DV4" s="257"/>
      <c r="DW4" s="257"/>
      <c r="DX4" s="257"/>
      <c r="DY4" s="257"/>
      <c r="DZ4" s="257"/>
      <c r="EA4" s="257"/>
      <c r="EB4" s="257"/>
      <c r="EC4" s="257"/>
      <c r="ED4" s="257"/>
      <c r="EE4" s="257"/>
      <c r="EF4" s="257"/>
      <c r="EG4" s="257"/>
      <c r="EH4" s="257"/>
      <c r="EI4" s="257"/>
      <c r="EJ4" s="257"/>
      <c r="EK4" s="257"/>
      <c r="EL4" s="257"/>
      <c r="EM4" s="257"/>
      <c r="EN4" s="257"/>
      <c r="EO4" s="257"/>
      <c r="EP4" s="257"/>
      <c r="EQ4" s="257"/>
      <c r="ER4" s="257"/>
      <c r="ES4" s="257"/>
      <c r="ET4" s="257"/>
      <c r="EU4" s="257"/>
      <c r="EV4" s="257"/>
      <c r="EW4" s="257"/>
      <c r="EX4" s="257"/>
      <c r="EY4" s="257"/>
      <c r="EZ4" s="257"/>
      <c r="FA4" s="257"/>
      <c r="FB4" s="257"/>
      <c r="FC4" s="257"/>
      <c r="FD4" s="257"/>
      <c r="FE4" s="257"/>
      <c r="FF4" s="257"/>
      <c r="FG4" s="257"/>
    </row>
    <row r="5" spans="1:163" s="264" customFormat="1" ht="46.5" customHeight="1" thickBot="1">
      <c r="A5" s="93" t="s">
        <v>46</v>
      </c>
      <c r="B5" s="93" t="s">
        <v>241</v>
      </c>
      <c r="C5" s="94" t="s">
        <v>51</v>
      </c>
      <c r="D5" s="93" t="s">
        <v>52</v>
      </c>
      <c r="E5" s="94" t="s">
        <v>53</v>
      </c>
      <c r="F5" s="93" t="s">
        <v>54</v>
      </c>
      <c r="G5" s="95" t="s">
        <v>12</v>
      </c>
      <c r="H5" s="20"/>
      <c r="I5" s="149"/>
      <c r="J5" s="257"/>
      <c r="K5" s="20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7"/>
      <c r="BZ5" s="257"/>
      <c r="CA5" s="257"/>
      <c r="CB5" s="257"/>
      <c r="CC5" s="257"/>
      <c r="CD5" s="257"/>
      <c r="CE5" s="257"/>
      <c r="CF5" s="257"/>
      <c r="CG5" s="257"/>
      <c r="CH5" s="257"/>
      <c r="CI5" s="257"/>
      <c r="CJ5" s="257"/>
      <c r="CK5" s="257"/>
      <c r="CL5" s="257"/>
      <c r="CM5" s="257"/>
      <c r="CN5" s="257"/>
      <c r="CO5" s="257"/>
      <c r="CP5" s="257"/>
      <c r="CQ5" s="257"/>
      <c r="CR5" s="257"/>
      <c r="CS5" s="257"/>
      <c r="CT5" s="257"/>
      <c r="CU5" s="257"/>
      <c r="CV5" s="257"/>
      <c r="CW5" s="257"/>
      <c r="CX5" s="257"/>
      <c r="CY5" s="257"/>
      <c r="CZ5" s="257"/>
      <c r="DA5" s="257"/>
      <c r="DB5" s="257"/>
      <c r="DC5" s="257"/>
      <c r="DD5" s="257"/>
      <c r="DE5" s="257"/>
      <c r="DF5" s="257"/>
      <c r="DG5" s="257"/>
      <c r="DH5" s="257"/>
      <c r="DI5" s="257"/>
      <c r="DJ5" s="257"/>
      <c r="DK5" s="257"/>
      <c r="DL5" s="257"/>
      <c r="DM5" s="257"/>
      <c r="DN5" s="257"/>
      <c r="DO5" s="257"/>
      <c r="DP5" s="257"/>
      <c r="DQ5" s="257"/>
      <c r="DR5" s="257"/>
      <c r="DS5" s="257"/>
      <c r="DT5" s="257"/>
      <c r="DU5" s="257"/>
      <c r="DV5" s="257"/>
      <c r="DW5" s="257"/>
      <c r="DX5" s="257"/>
      <c r="DY5" s="257"/>
      <c r="DZ5" s="257"/>
      <c r="EA5" s="257"/>
      <c r="EB5" s="257"/>
      <c r="EC5" s="257"/>
      <c r="ED5" s="257"/>
      <c r="EE5" s="257"/>
      <c r="EF5" s="257"/>
      <c r="EG5" s="257"/>
      <c r="EH5" s="257"/>
      <c r="EI5" s="257"/>
      <c r="EJ5" s="257"/>
      <c r="EK5" s="257"/>
      <c r="EL5" s="257"/>
      <c r="EM5" s="257"/>
      <c r="EN5" s="257"/>
      <c r="EO5" s="257"/>
      <c r="EP5" s="257"/>
      <c r="EQ5" s="257"/>
      <c r="ER5" s="257"/>
      <c r="ES5" s="257"/>
      <c r="ET5" s="257"/>
      <c r="EU5" s="257"/>
      <c r="EV5" s="257"/>
      <c r="EW5" s="257"/>
      <c r="EX5" s="257"/>
      <c r="EY5" s="257"/>
      <c r="EZ5" s="257"/>
      <c r="FA5" s="257"/>
      <c r="FB5" s="257"/>
      <c r="FC5" s="257"/>
      <c r="FD5" s="257"/>
      <c r="FE5" s="257"/>
      <c r="FF5" s="257"/>
      <c r="FG5" s="257"/>
    </row>
    <row r="6" spans="1:163" s="264" customFormat="1" ht="18" customHeight="1">
      <c r="A6" s="168" t="s">
        <v>47</v>
      </c>
      <c r="B6" s="168">
        <v>789.42</v>
      </c>
      <c r="C6" s="168">
        <v>800.37</v>
      </c>
      <c r="D6" s="144">
        <v>958.34</v>
      </c>
      <c r="E6" s="253">
        <v>1114.31</v>
      </c>
      <c r="F6" s="193">
        <v>672</v>
      </c>
      <c r="G6" s="193">
        <v>637.14</v>
      </c>
      <c r="H6" s="257"/>
      <c r="I6" s="265"/>
      <c r="J6" s="265"/>
      <c r="K6" s="21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57"/>
      <c r="DE6" s="257"/>
      <c r="DF6" s="257"/>
      <c r="DG6" s="257"/>
      <c r="DH6" s="257"/>
      <c r="DI6" s="257"/>
      <c r="DJ6" s="257"/>
      <c r="DK6" s="257"/>
      <c r="DL6" s="257"/>
      <c r="DM6" s="257"/>
      <c r="DN6" s="257"/>
      <c r="DO6" s="257"/>
      <c r="DP6" s="257"/>
      <c r="DQ6" s="257"/>
      <c r="DR6" s="257"/>
      <c r="DS6" s="257"/>
      <c r="DT6" s="257"/>
      <c r="DU6" s="257"/>
      <c r="DV6" s="257"/>
      <c r="DW6" s="257"/>
      <c r="DX6" s="257"/>
      <c r="DY6" s="257"/>
      <c r="DZ6" s="257"/>
      <c r="EA6" s="257"/>
      <c r="EB6" s="257"/>
      <c r="EC6" s="257"/>
      <c r="ED6" s="257"/>
      <c r="EE6" s="257"/>
      <c r="EF6" s="257"/>
      <c r="EG6" s="257"/>
      <c r="EH6" s="257"/>
      <c r="EI6" s="257"/>
      <c r="EJ6" s="257"/>
      <c r="EK6" s="257"/>
      <c r="EL6" s="257"/>
      <c r="EM6" s="257"/>
      <c r="EN6" s="257"/>
      <c r="EO6" s="257"/>
      <c r="EP6" s="257"/>
      <c r="EQ6" s="257"/>
      <c r="ER6" s="257"/>
      <c r="ES6" s="257"/>
      <c r="ET6" s="257"/>
      <c r="EU6" s="257"/>
      <c r="EV6" s="257"/>
      <c r="EW6" s="257"/>
      <c r="EX6" s="257"/>
      <c r="EY6" s="257"/>
      <c r="EZ6" s="257"/>
      <c r="FA6" s="257"/>
      <c r="FB6" s="257"/>
      <c r="FC6" s="257"/>
      <c r="FD6" s="257"/>
      <c r="FE6" s="257"/>
      <c r="FF6" s="257"/>
      <c r="FG6" s="257"/>
    </row>
    <row r="7" spans="1:163" s="264" customFormat="1" ht="18" customHeight="1">
      <c r="A7" s="169" t="s">
        <v>48</v>
      </c>
      <c r="B7" s="169" t="s">
        <v>332</v>
      </c>
      <c r="C7" s="169" t="s">
        <v>333</v>
      </c>
      <c r="D7" s="145" t="s">
        <v>334</v>
      </c>
      <c r="E7" s="194" t="s">
        <v>335</v>
      </c>
      <c r="F7" s="194" t="s">
        <v>336</v>
      </c>
      <c r="G7" s="194" t="s">
        <v>337</v>
      </c>
      <c r="H7" s="257"/>
      <c r="I7" s="265"/>
      <c r="J7" s="265"/>
      <c r="K7" s="21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57"/>
      <c r="CV7" s="257"/>
      <c r="CW7" s="257"/>
      <c r="CX7" s="257"/>
      <c r="CY7" s="257"/>
      <c r="CZ7" s="257"/>
      <c r="DA7" s="257"/>
      <c r="DB7" s="257"/>
      <c r="DC7" s="257"/>
      <c r="DD7" s="257"/>
      <c r="DE7" s="257"/>
      <c r="DF7" s="257"/>
      <c r="DG7" s="257"/>
      <c r="DH7" s="257"/>
      <c r="DI7" s="257"/>
      <c r="DJ7" s="257"/>
      <c r="DK7" s="257"/>
      <c r="DL7" s="257"/>
      <c r="DM7" s="257"/>
      <c r="DN7" s="257"/>
      <c r="DO7" s="257"/>
      <c r="DP7" s="257"/>
      <c r="DQ7" s="257"/>
      <c r="DR7" s="257"/>
      <c r="DS7" s="257"/>
      <c r="DT7" s="257"/>
      <c r="DU7" s="257"/>
      <c r="DV7" s="257"/>
      <c r="DW7" s="257"/>
      <c r="DX7" s="257"/>
      <c r="DY7" s="257"/>
      <c r="DZ7" s="257"/>
      <c r="EA7" s="257"/>
      <c r="EB7" s="257"/>
      <c r="EC7" s="257"/>
      <c r="ED7" s="257"/>
      <c r="EE7" s="257"/>
      <c r="EF7" s="257"/>
      <c r="EG7" s="257"/>
      <c r="EH7" s="257"/>
      <c r="EI7" s="257"/>
      <c r="EJ7" s="257"/>
      <c r="EK7" s="257"/>
      <c r="EL7" s="257"/>
      <c r="EM7" s="257"/>
      <c r="EN7" s="257"/>
      <c r="EO7" s="257"/>
      <c r="EP7" s="257"/>
      <c r="EQ7" s="257"/>
      <c r="ER7" s="257"/>
      <c r="ES7" s="257"/>
      <c r="ET7" s="257"/>
      <c r="EU7" s="257"/>
      <c r="EV7" s="257"/>
      <c r="EW7" s="257"/>
      <c r="EX7" s="257"/>
      <c r="EY7" s="257"/>
      <c r="EZ7" s="257"/>
      <c r="FA7" s="257"/>
      <c r="FB7" s="257"/>
      <c r="FC7" s="257"/>
      <c r="FD7" s="257"/>
      <c r="FE7" s="257"/>
      <c r="FF7" s="257"/>
      <c r="FG7" s="257"/>
    </row>
    <row r="8" spans="1:163" s="264" customFormat="1" ht="18" customHeight="1">
      <c r="A8" s="169" t="s">
        <v>49</v>
      </c>
      <c r="B8" s="169" t="s">
        <v>338</v>
      </c>
      <c r="C8" s="169" t="s">
        <v>339</v>
      </c>
      <c r="D8" s="145" t="s">
        <v>340</v>
      </c>
      <c r="E8" s="194" t="s">
        <v>341</v>
      </c>
      <c r="F8" s="194" t="s">
        <v>342</v>
      </c>
      <c r="G8" s="194" t="s">
        <v>343</v>
      </c>
      <c r="H8" s="257"/>
      <c r="I8" s="265"/>
      <c r="J8" s="265"/>
      <c r="K8" s="21"/>
      <c r="L8" s="265"/>
      <c r="M8" s="265"/>
      <c r="N8" s="21"/>
      <c r="O8" s="265"/>
      <c r="P8" s="265"/>
      <c r="Q8" s="21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257"/>
      <c r="CE8" s="257"/>
      <c r="CF8" s="257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257"/>
      <c r="CT8" s="257"/>
      <c r="CU8" s="257"/>
      <c r="CV8" s="257"/>
      <c r="CW8" s="257"/>
      <c r="CX8" s="257"/>
      <c r="CY8" s="257"/>
      <c r="CZ8" s="257"/>
      <c r="DA8" s="257"/>
      <c r="DB8" s="257"/>
      <c r="DC8" s="257"/>
      <c r="DD8" s="257"/>
      <c r="DE8" s="257"/>
      <c r="DF8" s="257"/>
      <c r="DG8" s="257"/>
      <c r="DH8" s="257"/>
      <c r="DI8" s="257"/>
      <c r="DJ8" s="257"/>
      <c r="DK8" s="257"/>
      <c r="DL8" s="257"/>
      <c r="DM8" s="257"/>
      <c r="DN8" s="257"/>
      <c r="DO8" s="257"/>
      <c r="DP8" s="257"/>
      <c r="DQ8" s="257"/>
      <c r="DR8" s="257"/>
      <c r="DS8" s="257"/>
      <c r="DT8" s="257"/>
      <c r="DU8" s="257"/>
      <c r="DV8" s="257"/>
      <c r="DW8" s="257"/>
      <c r="DX8" s="257"/>
      <c r="DY8" s="257"/>
      <c r="DZ8" s="257"/>
      <c r="EA8" s="257"/>
      <c r="EB8" s="257"/>
      <c r="EC8" s="257"/>
      <c r="ED8" s="257"/>
      <c r="EE8" s="257"/>
      <c r="EF8" s="257"/>
      <c r="EG8" s="257"/>
      <c r="EH8" s="257"/>
      <c r="EI8" s="257"/>
      <c r="EJ8" s="257"/>
      <c r="EK8" s="257"/>
      <c r="EL8" s="257"/>
      <c r="EM8" s="257"/>
      <c r="EN8" s="257"/>
      <c r="EO8" s="257"/>
      <c r="EP8" s="257"/>
      <c r="EQ8" s="257"/>
      <c r="ER8" s="257"/>
      <c r="ES8" s="257"/>
      <c r="ET8" s="257"/>
      <c r="EU8" s="257"/>
      <c r="EV8" s="257"/>
      <c r="EW8" s="257"/>
      <c r="EX8" s="257"/>
      <c r="EY8" s="257"/>
      <c r="EZ8" s="257"/>
      <c r="FA8" s="257"/>
      <c r="FB8" s="257"/>
      <c r="FC8" s="257"/>
      <c r="FD8" s="257"/>
      <c r="FE8" s="257"/>
      <c r="FF8" s="257"/>
      <c r="FG8" s="257"/>
    </row>
    <row r="9" spans="1:163" s="264" customFormat="1" ht="18" customHeight="1">
      <c r="A9" s="169" t="s">
        <v>50</v>
      </c>
      <c r="B9" s="169" t="s">
        <v>344</v>
      </c>
      <c r="C9" s="169" t="s">
        <v>345</v>
      </c>
      <c r="D9" s="145" t="s">
        <v>346</v>
      </c>
      <c r="E9" s="194" t="s">
        <v>347</v>
      </c>
      <c r="F9" s="194" t="s">
        <v>348</v>
      </c>
      <c r="G9" s="194" t="s">
        <v>349</v>
      </c>
      <c r="H9" s="21"/>
      <c r="I9" s="265"/>
      <c r="J9" s="265"/>
      <c r="K9" s="21"/>
      <c r="L9" s="265"/>
      <c r="M9" s="265"/>
      <c r="N9" s="21"/>
      <c r="O9" s="265"/>
      <c r="P9" s="265"/>
      <c r="Q9" s="21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57"/>
      <c r="DN9" s="257"/>
      <c r="DO9" s="257"/>
      <c r="DP9" s="257"/>
      <c r="DQ9" s="257"/>
      <c r="DR9" s="257"/>
      <c r="DS9" s="257"/>
      <c r="DT9" s="257"/>
      <c r="DU9" s="257"/>
      <c r="DV9" s="257"/>
      <c r="DW9" s="257"/>
      <c r="DX9" s="257"/>
      <c r="DY9" s="257"/>
      <c r="DZ9" s="257"/>
      <c r="EA9" s="257"/>
      <c r="EB9" s="257"/>
      <c r="EC9" s="257"/>
      <c r="ED9" s="257"/>
      <c r="EE9" s="257"/>
      <c r="EF9" s="257"/>
      <c r="EG9" s="257"/>
      <c r="EH9" s="257"/>
      <c r="EI9" s="257"/>
      <c r="EJ9" s="257"/>
      <c r="EK9" s="257"/>
      <c r="EL9" s="257"/>
      <c r="EM9" s="257"/>
      <c r="EN9" s="257"/>
      <c r="EO9" s="257"/>
      <c r="EP9" s="257"/>
      <c r="EQ9" s="257"/>
      <c r="ER9" s="257"/>
      <c r="ES9" s="257"/>
      <c r="ET9" s="257"/>
      <c r="EU9" s="257"/>
      <c r="EV9" s="257"/>
      <c r="EW9" s="257"/>
      <c r="EX9" s="257"/>
      <c r="EY9" s="257"/>
      <c r="EZ9" s="257"/>
      <c r="FA9" s="257"/>
      <c r="FB9" s="257"/>
      <c r="FC9" s="257"/>
      <c r="FD9" s="257"/>
      <c r="FE9" s="257"/>
      <c r="FF9" s="257"/>
      <c r="FG9" s="257"/>
    </row>
    <row r="10" spans="1:163" s="264" customFormat="1" ht="18" customHeight="1">
      <c r="A10" s="169" t="s">
        <v>211</v>
      </c>
      <c r="B10" s="169" t="s">
        <v>350</v>
      </c>
      <c r="C10" s="169" t="s">
        <v>351</v>
      </c>
      <c r="D10" s="145" t="s">
        <v>352</v>
      </c>
      <c r="E10" s="194" t="s">
        <v>353</v>
      </c>
      <c r="F10" s="194" t="s">
        <v>354</v>
      </c>
      <c r="G10" s="194" t="s">
        <v>355</v>
      </c>
      <c r="H10" s="22"/>
      <c r="I10" s="265"/>
      <c r="J10" s="265"/>
      <c r="K10" s="22"/>
      <c r="L10" s="265"/>
      <c r="M10" s="265"/>
      <c r="N10" s="22"/>
      <c r="O10" s="265"/>
      <c r="P10" s="265"/>
      <c r="Q10" s="22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F10" s="257"/>
      <c r="DG10" s="257"/>
      <c r="DH10" s="257"/>
      <c r="DI10" s="257"/>
      <c r="DJ10" s="257"/>
      <c r="DK10" s="257"/>
      <c r="DL10" s="257"/>
      <c r="DM10" s="257"/>
      <c r="DN10" s="257"/>
      <c r="DO10" s="257"/>
      <c r="DP10" s="257"/>
      <c r="DQ10" s="257"/>
      <c r="DR10" s="257"/>
      <c r="DS10" s="257"/>
      <c r="DT10" s="257"/>
      <c r="DU10" s="257"/>
      <c r="DV10" s="257"/>
      <c r="DW10" s="257"/>
      <c r="DX10" s="257"/>
      <c r="DY10" s="257"/>
      <c r="DZ10" s="257"/>
      <c r="EA10" s="257"/>
      <c r="EB10" s="257"/>
      <c r="EC10" s="257"/>
      <c r="ED10" s="257"/>
      <c r="EE10" s="257"/>
      <c r="EF10" s="257"/>
      <c r="EG10" s="257"/>
      <c r="EH10" s="257"/>
      <c r="EI10" s="257"/>
      <c r="EJ10" s="257"/>
      <c r="EK10" s="257"/>
      <c r="EL10" s="257"/>
      <c r="EM10" s="257"/>
      <c r="EN10" s="257"/>
      <c r="EO10" s="257"/>
      <c r="EP10" s="257"/>
      <c r="EQ10" s="257"/>
      <c r="ER10" s="257"/>
      <c r="ES10" s="257"/>
      <c r="ET10" s="257"/>
      <c r="EU10" s="257"/>
      <c r="EV10" s="257"/>
      <c r="EW10" s="257"/>
      <c r="EX10" s="257"/>
      <c r="EY10" s="257"/>
      <c r="EZ10" s="257"/>
      <c r="FA10" s="257"/>
      <c r="FB10" s="257"/>
      <c r="FC10" s="257"/>
      <c r="FD10" s="257"/>
      <c r="FE10" s="257"/>
      <c r="FF10" s="257"/>
      <c r="FG10" s="257"/>
    </row>
    <row r="11" spans="1:163" s="264" customFormat="1" ht="18" customHeight="1">
      <c r="A11" s="169" t="s">
        <v>310</v>
      </c>
      <c r="B11" s="169" t="s">
        <v>356</v>
      </c>
      <c r="C11" s="169" t="s">
        <v>357</v>
      </c>
      <c r="D11" s="145" t="s">
        <v>358</v>
      </c>
      <c r="E11" s="194" t="s">
        <v>359</v>
      </c>
      <c r="F11" s="194" t="s">
        <v>360</v>
      </c>
      <c r="G11" s="194" t="s">
        <v>361</v>
      </c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7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7"/>
      <c r="CT11" s="257"/>
      <c r="CU11" s="257"/>
      <c r="CV11" s="257"/>
      <c r="CW11" s="257"/>
      <c r="CX11" s="257"/>
      <c r="CY11" s="257"/>
      <c r="CZ11" s="257"/>
      <c r="DA11" s="257"/>
      <c r="DB11" s="257"/>
      <c r="DC11" s="257"/>
      <c r="DD11" s="257"/>
      <c r="DE11" s="257"/>
      <c r="DF11" s="257"/>
      <c r="DG11" s="257"/>
      <c r="DH11" s="257"/>
      <c r="DI11" s="257"/>
      <c r="DJ11" s="257"/>
      <c r="DK11" s="257"/>
      <c r="DL11" s="257"/>
      <c r="DM11" s="257"/>
      <c r="DN11" s="257"/>
      <c r="DO11" s="257"/>
      <c r="DP11" s="257"/>
      <c r="DQ11" s="257"/>
      <c r="DR11" s="257"/>
      <c r="DS11" s="257"/>
      <c r="DT11" s="257"/>
      <c r="DU11" s="257"/>
      <c r="DV11" s="257"/>
      <c r="DW11" s="257"/>
      <c r="DX11" s="257"/>
      <c r="DY11" s="257"/>
      <c r="DZ11" s="257"/>
      <c r="EA11" s="257"/>
      <c r="EB11" s="257"/>
      <c r="EC11" s="257"/>
      <c r="ED11" s="257"/>
      <c r="EE11" s="257"/>
      <c r="EF11" s="257"/>
      <c r="EG11" s="257"/>
      <c r="EH11" s="257"/>
      <c r="EI11" s="257"/>
      <c r="EJ11" s="257"/>
      <c r="EK11" s="257"/>
      <c r="EL11" s="257"/>
      <c r="EM11" s="257"/>
      <c r="EN11" s="257"/>
      <c r="EO11" s="257"/>
      <c r="EP11" s="257"/>
      <c r="EQ11" s="257"/>
      <c r="ER11" s="257"/>
      <c r="ES11" s="257"/>
      <c r="ET11" s="257"/>
      <c r="EU11" s="257"/>
      <c r="EV11" s="257"/>
      <c r="EW11" s="257"/>
      <c r="EX11" s="257"/>
      <c r="EY11" s="257"/>
      <c r="EZ11" s="257"/>
      <c r="FA11" s="257"/>
      <c r="FB11" s="257"/>
      <c r="FC11" s="257"/>
      <c r="FD11" s="257"/>
      <c r="FE11" s="257"/>
      <c r="FF11" s="257"/>
      <c r="FG11" s="257"/>
    </row>
    <row r="12" spans="1:163" s="264" customFormat="1" ht="18" customHeight="1">
      <c r="A12" s="169" t="s">
        <v>362</v>
      </c>
      <c r="B12" s="169" t="s">
        <v>363</v>
      </c>
      <c r="C12" s="169" t="s">
        <v>364</v>
      </c>
      <c r="D12" s="145" t="s">
        <v>365</v>
      </c>
      <c r="E12" s="194" t="s">
        <v>366</v>
      </c>
      <c r="F12" s="194" t="s">
        <v>367</v>
      </c>
      <c r="G12" s="194" t="s">
        <v>368</v>
      </c>
      <c r="H12" s="257"/>
      <c r="I12" s="265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257"/>
      <c r="CF12" s="257"/>
      <c r="CG12" s="257"/>
      <c r="CH12" s="257"/>
      <c r="CI12" s="257"/>
      <c r="CJ12" s="257"/>
      <c r="CK12" s="257"/>
      <c r="CL12" s="257"/>
      <c r="CM12" s="257"/>
      <c r="CN12" s="257"/>
      <c r="CO12" s="257"/>
      <c r="CP12" s="257"/>
      <c r="CQ12" s="257"/>
      <c r="CR12" s="257"/>
      <c r="CS12" s="257"/>
      <c r="CT12" s="257"/>
      <c r="CU12" s="257"/>
      <c r="CV12" s="257"/>
      <c r="CW12" s="257"/>
      <c r="CX12" s="257"/>
      <c r="CY12" s="257"/>
      <c r="CZ12" s="257"/>
      <c r="DA12" s="257"/>
      <c r="DB12" s="257"/>
      <c r="DC12" s="257"/>
      <c r="DD12" s="257"/>
      <c r="DE12" s="257"/>
      <c r="DF12" s="257"/>
      <c r="DG12" s="257"/>
      <c r="DH12" s="257"/>
      <c r="DI12" s="257"/>
      <c r="DJ12" s="257"/>
      <c r="DK12" s="257"/>
      <c r="DL12" s="257"/>
      <c r="DM12" s="257"/>
      <c r="DN12" s="257"/>
      <c r="DO12" s="257"/>
      <c r="DP12" s="257"/>
      <c r="DQ12" s="257"/>
      <c r="DR12" s="257"/>
      <c r="DS12" s="257"/>
      <c r="DT12" s="257"/>
      <c r="DU12" s="257"/>
      <c r="DV12" s="257"/>
      <c r="DW12" s="257"/>
      <c r="DX12" s="257"/>
      <c r="DY12" s="257"/>
      <c r="DZ12" s="257"/>
      <c r="EA12" s="257"/>
      <c r="EB12" s="257"/>
      <c r="EC12" s="257"/>
      <c r="ED12" s="257"/>
      <c r="EE12" s="257"/>
      <c r="EF12" s="257"/>
      <c r="EG12" s="257"/>
      <c r="EH12" s="257"/>
      <c r="EI12" s="257"/>
      <c r="EJ12" s="257"/>
      <c r="EK12" s="257"/>
      <c r="EL12" s="257"/>
      <c r="EM12" s="257"/>
      <c r="EN12" s="257"/>
      <c r="EO12" s="257"/>
      <c r="EP12" s="257"/>
      <c r="EQ12" s="257"/>
      <c r="ER12" s="257"/>
      <c r="ES12" s="257"/>
      <c r="ET12" s="257"/>
      <c r="EU12" s="257"/>
      <c r="EV12" s="257"/>
      <c r="EW12" s="257"/>
      <c r="EX12" s="257"/>
      <c r="EY12" s="257"/>
      <c r="EZ12" s="257"/>
      <c r="FA12" s="257"/>
      <c r="FB12" s="257"/>
      <c r="FC12" s="257"/>
      <c r="FD12" s="257"/>
      <c r="FE12" s="257"/>
      <c r="FF12" s="257"/>
      <c r="FG12" s="257"/>
    </row>
    <row r="13" spans="1:163" s="264" customFormat="1" ht="18" customHeight="1">
      <c r="A13" s="169" t="s">
        <v>372</v>
      </c>
      <c r="B13" s="169" t="s">
        <v>375</v>
      </c>
      <c r="C13" s="169" t="s">
        <v>376</v>
      </c>
      <c r="D13" s="145" t="s">
        <v>377</v>
      </c>
      <c r="E13" s="194" t="s">
        <v>378</v>
      </c>
      <c r="F13" s="194" t="s">
        <v>379</v>
      </c>
      <c r="G13" s="235">
        <v>735.3</v>
      </c>
      <c r="H13" s="257"/>
      <c r="I13" s="265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7"/>
      <c r="CT13" s="257"/>
      <c r="CU13" s="257"/>
      <c r="CV13" s="257"/>
      <c r="CW13" s="257"/>
      <c r="CX13" s="257"/>
      <c r="CY13" s="257"/>
      <c r="CZ13" s="257"/>
      <c r="DA13" s="257"/>
      <c r="DB13" s="257"/>
      <c r="DC13" s="257"/>
      <c r="DD13" s="257"/>
      <c r="DE13" s="257"/>
      <c r="DF13" s="257"/>
      <c r="DG13" s="257"/>
      <c r="DH13" s="257"/>
      <c r="DI13" s="257"/>
      <c r="DJ13" s="257"/>
      <c r="DK13" s="257"/>
      <c r="DL13" s="257"/>
      <c r="DM13" s="257"/>
      <c r="DN13" s="257"/>
      <c r="DO13" s="257"/>
      <c r="DP13" s="257"/>
      <c r="DQ13" s="257"/>
      <c r="DR13" s="257"/>
      <c r="DS13" s="257"/>
      <c r="DT13" s="257"/>
      <c r="DU13" s="257"/>
      <c r="DV13" s="257"/>
      <c r="DW13" s="257"/>
      <c r="DX13" s="257"/>
      <c r="DY13" s="257"/>
      <c r="DZ13" s="257"/>
      <c r="EA13" s="257"/>
      <c r="EB13" s="257"/>
      <c r="EC13" s="257"/>
      <c r="ED13" s="257"/>
      <c r="EE13" s="257"/>
      <c r="EF13" s="257"/>
      <c r="EG13" s="257"/>
      <c r="EH13" s="257"/>
      <c r="EI13" s="257"/>
      <c r="EJ13" s="257"/>
      <c r="EK13" s="257"/>
      <c r="EL13" s="257"/>
      <c r="EM13" s="257"/>
      <c r="EN13" s="257"/>
      <c r="EO13" s="257"/>
      <c r="EP13" s="257"/>
      <c r="EQ13" s="257"/>
      <c r="ER13" s="257"/>
      <c r="ES13" s="257"/>
      <c r="ET13" s="257"/>
      <c r="EU13" s="257"/>
      <c r="EV13" s="257"/>
      <c r="EW13" s="257"/>
      <c r="EX13" s="257"/>
      <c r="EY13" s="257"/>
      <c r="EZ13" s="257"/>
      <c r="FA13" s="257"/>
      <c r="FB13" s="257"/>
      <c r="FC13" s="257"/>
      <c r="FD13" s="257"/>
      <c r="FE13" s="257"/>
      <c r="FF13" s="257"/>
      <c r="FG13" s="257"/>
    </row>
    <row r="14" spans="1:163" s="264" customFormat="1" ht="18" customHeight="1">
      <c r="A14" s="169" t="s">
        <v>384</v>
      </c>
      <c r="B14" s="169">
        <v>834.23</v>
      </c>
      <c r="C14" s="169">
        <v>764.8</v>
      </c>
      <c r="D14" s="145">
        <v>837.64</v>
      </c>
      <c r="E14" s="252">
        <v>1071.15</v>
      </c>
      <c r="F14" s="194">
        <v>754.68</v>
      </c>
      <c r="G14" s="194">
        <v>711.51</v>
      </c>
      <c r="H14" s="257"/>
      <c r="I14" s="265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257"/>
      <c r="CV14" s="257"/>
      <c r="CW14" s="257"/>
      <c r="CX14" s="257"/>
      <c r="CY14" s="257"/>
      <c r="CZ14" s="257"/>
      <c r="DA14" s="257"/>
      <c r="DB14" s="257"/>
      <c r="DC14" s="257"/>
      <c r="DD14" s="257"/>
      <c r="DE14" s="257"/>
      <c r="DF14" s="257"/>
      <c r="DG14" s="257"/>
      <c r="DH14" s="257"/>
      <c r="DI14" s="257"/>
      <c r="DJ14" s="257"/>
      <c r="DK14" s="257"/>
      <c r="DL14" s="257"/>
      <c r="DM14" s="257"/>
      <c r="DN14" s="257"/>
      <c r="DO14" s="257"/>
      <c r="DP14" s="257"/>
      <c r="DQ14" s="257"/>
      <c r="DR14" s="257"/>
      <c r="DS14" s="257"/>
      <c r="DT14" s="257"/>
      <c r="DU14" s="257"/>
      <c r="DV14" s="257"/>
      <c r="DW14" s="257"/>
      <c r="DX14" s="257"/>
      <c r="DY14" s="257"/>
      <c r="DZ14" s="257"/>
      <c r="EA14" s="257"/>
      <c r="EB14" s="257"/>
      <c r="EC14" s="257"/>
      <c r="ED14" s="257"/>
      <c r="EE14" s="257"/>
      <c r="EF14" s="257"/>
      <c r="EG14" s="257"/>
      <c r="EH14" s="257"/>
      <c r="EI14" s="257"/>
      <c r="EJ14" s="257"/>
      <c r="EK14" s="257"/>
      <c r="EL14" s="257"/>
      <c r="EM14" s="257"/>
      <c r="EN14" s="257"/>
      <c r="EO14" s="257"/>
      <c r="EP14" s="257"/>
      <c r="EQ14" s="257"/>
      <c r="ER14" s="257"/>
      <c r="ES14" s="257"/>
      <c r="ET14" s="257"/>
      <c r="EU14" s="257"/>
      <c r="EV14" s="257"/>
      <c r="EW14" s="257"/>
      <c r="EX14" s="257"/>
      <c r="EY14" s="257"/>
      <c r="EZ14" s="257"/>
      <c r="FA14" s="257"/>
      <c r="FB14" s="257"/>
      <c r="FC14" s="257"/>
      <c r="FD14" s="257"/>
      <c r="FE14" s="257"/>
      <c r="FF14" s="257"/>
      <c r="FG14" s="257"/>
    </row>
    <row r="15" spans="1:163" s="264" customFormat="1" ht="18" customHeight="1">
      <c r="A15" s="169" t="s">
        <v>385</v>
      </c>
      <c r="B15" s="169">
        <v>909.67</v>
      </c>
      <c r="C15" s="169">
        <v>738.08</v>
      </c>
      <c r="D15" s="145">
        <v>808.37</v>
      </c>
      <c r="E15" s="252">
        <v>1046.12</v>
      </c>
      <c r="F15" s="194">
        <v>802.13</v>
      </c>
      <c r="G15" s="194">
        <v>755.67</v>
      </c>
      <c r="H15" s="257"/>
      <c r="I15" s="265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/>
      <c r="CP15" s="257"/>
      <c r="CQ15" s="257"/>
      <c r="CR15" s="257"/>
      <c r="CS15" s="257"/>
      <c r="CT15" s="257"/>
      <c r="CU15" s="257"/>
      <c r="CV15" s="257"/>
      <c r="CW15" s="257"/>
      <c r="CX15" s="257"/>
      <c r="CY15" s="257"/>
      <c r="CZ15" s="257"/>
      <c r="DA15" s="257"/>
      <c r="DB15" s="257"/>
      <c r="DC15" s="257"/>
      <c r="DD15" s="257"/>
      <c r="DE15" s="257"/>
      <c r="DF15" s="257"/>
      <c r="DG15" s="257"/>
      <c r="DH15" s="257"/>
      <c r="DI15" s="257"/>
      <c r="DJ15" s="257"/>
      <c r="DK15" s="257"/>
      <c r="DL15" s="257"/>
      <c r="DM15" s="257"/>
      <c r="DN15" s="257"/>
      <c r="DO15" s="257"/>
      <c r="DP15" s="257"/>
      <c r="DQ15" s="257"/>
      <c r="DR15" s="257"/>
      <c r="DS15" s="257"/>
      <c r="DT15" s="257"/>
      <c r="DU15" s="257"/>
      <c r="DV15" s="257"/>
      <c r="DW15" s="257"/>
      <c r="DX15" s="257"/>
      <c r="DY15" s="257"/>
      <c r="DZ15" s="257"/>
      <c r="EA15" s="257"/>
      <c r="EB15" s="257"/>
      <c r="EC15" s="257"/>
      <c r="ED15" s="257"/>
      <c r="EE15" s="257"/>
      <c r="EF15" s="257"/>
      <c r="EG15" s="257"/>
      <c r="EH15" s="257"/>
      <c r="EI15" s="257"/>
      <c r="EJ15" s="257"/>
      <c r="EK15" s="257"/>
      <c r="EL15" s="257"/>
      <c r="EM15" s="257"/>
      <c r="EN15" s="257"/>
      <c r="EO15" s="257"/>
      <c r="EP15" s="257"/>
      <c r="EQ15" s="257"/>
      <c r="ER15" s="257"/>
      <c r="ES15" s="257"/>
      <c r="ET15" s="257"/>
      <c r="EU15" s="257"/>
      <c r="EV15" s="257"/>
      <c r="EW15" s="257"/>
      <c r="EX15" s="257"/>
      <c r="EY15" s="257"/>
      <c r="EZ15" s="257"/>
      <c r="FA15" s="257"/>
      <c r="FB15" s="257"/>
      <c r="FC15" s="257"/>
      <c r="FD15" s="257"/>
      <c r="FE15" s="257"/>
      <c r="FF15" s="257"/>
      <c r="FG15" s="257"/>
    </row>
    <row r="16" spans="1:163" s="264" customFormat="1" ht="18" customHeight="1">
      <c r="A16" s="269" t="s">
        <v>387</v>
      </c>
      <c r="B16" s="269">
        <v>859.81</v>
      </c>
      <c r="C16" s="269">
        <v>877.4</v>
      </c>
      <c r="D16" s="271">
        <v>898.89</v>
      </c>
      <c r="E16" s="270">
        <v>988.78</v>
      </c>
      <c r="F16" s="270">
        <v>768.91</v>
      </c>
      <c r="G16" s="270">
        <v>714.25</v>
      </c>
      <c r="H16" s="257"/>
      <c r="I16" s="265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/>
      <c r="CP16" s="257"/>
      <c r="CQ16" s="257"/>
      <c r="CR16" s="257"/>
      <c r="CS16" s="257"/>
      <c r="CT16" s="257"/>
      <c r="CU16" s="257"/>
      <c r="CV16" s="257"/>
      <c r="CW16" s="257"/>
      <c r="CX16" s="257"/>
      <c r="CY16" s="257"/>
      <c r="CZ16" s="257"/>
      <c r="DA16" s="257"/>
      <c r="DB16" s="257"/>
      <c r="DC16" s="257"/>
      <c r="DD16" s="257"/>
      <c r="DE16" s="257"/>
      <c r="DF16" s="257"/>
      <c r="DG16" s="257"/>
      <c r="DH16" s="257"/>
      <c r="DI16" s="257"/>
      <c r="DJ16" s="257"/>
      <c r="DK16" s="257"/>
      <c r="DL16" s="257"/>
      <c r="DM16" s="257"/>
      <c r="DN16" s="257"/>
      <c r="DO16" s="257"/>
      <c r="DP16" s="257"/>
      <c r="DQ16" s="257"/>
      <c r="DR16" s="257"/>
      <c r="DS16" s="257"/>
      <c r="DT16" s="257"/>
      <c r="DU16" s="257"/>
      <c r="DV16" s="257"/>
      <c r="DW16" s="257"/>
      <c r="DX16" s="257"/>
      <c r="DY16" s="257"/>
      <c r="DZ16" s="257"/>
      <c r="EA16" s="257"/>
      <c r="EB16" s="257"/>
      <c r="EC16" s="257"/>
      <c r="ED16" s="257"/>
      <c r="EE16" s="257"/>
      <c r="EF16" s="257"/>
      <c r="EG16" s="257"/>
      <c r="EH16" s="257"/>
      <c r="EI16" s="257"/>
      <c r="EJ16" s="257"/>
      <c r="EK16" s="257"/>
      <c r="EL16" s="257"/>
      <c r="EM16" s="257"/>
      <c r="EN16" s="257"/>
      <c r="EO16" s="257"/>
      <c r="EP16" s="257"/>
      <c r="EQ16" s="257"/>
      <c r="ER16" s="257"/>
      <c r="ES16" s="257"/>
      <c r="ET16" s="257"/>
      <c r="EU16" s="257"/>
      <c r="EV16" s="257"/>
      <c r="EW16" s="257"/>
      <c r="EX16" s="257"/>
      <c r="EY16" s="257"/>
      <c r="EZ16" s="257"/>
      <c r="FA16" s="257"/>
      <c r="FB16" s="257"/>
      <c r="FC16" s="257"/>
      <c r="FD16" s="257"/>
      <c r="FE16" s="257"/>
      <c r="FF16" s="257"/>
      <c r="FG16" s="257"/>
    </row>
    <row r="17" spans="1:163" s="264" customFormat="1" ht="18" customHeight="1">
      <c r="A17" s="269" t="s">
        <v>388</v>
      </c>
      <c r="B17" s="274">
        <v>865.39</v>
      </c>
      <c r="C17" s="274">
        <v>883.09</v>
      </c>
      <c r="D17" s="275">
        <v>904.73</v>
      </c>
      <c r="E17" s="273">
        <v>995.2</v>
      </c>
      <c r="F17" s="273">
        <v>779.8</v>
      </c>
      <c r="G17" s="273">
        <v>710.03</v>
      </c>
      <c r="H17" s="257"/>
      <c r="I17" s="265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/>
      <c r="CP17" s="257"/>
      <c r="CQ17" s="257"/>
      <c r="CR17" s="257"/>
      <c r="CS17" s="257"/>
      <c r="CT17" s="257"/>
      <c r="CU17" s="257"/>
      <c r="CV17" s="257"/>
      <c r="CW17" s="257"/>
      <c r="CX17" s="257"/>
      <c r="CY17" s="257"/>
      <c r="CZ17" s="257"/>
      <c r="DA17" s="257"/>
      <c r="DB17" s="257"/>
      <c r="DC17" s="257"/>
      <c r="DD17" s="257"/>
      <c r="DE17" s="257"/>
      <c r="DF17" s="257"/>
      <c r="DG17" s="257"/>
      <c r="DH17" s="257"/>
      <c r="DI17" s="257"/>
      <c r="DJ17" s="257"/>
      <c r="DK17" s="257"/>
      <c r="DL17" s="257"/>
      <c r="DM17" s="257"/>
      <c r="DN17" s="257"/>
      <c r="DO17" s="257"/>
      <c r="DP17" s="257"/>
      <c r="DQ17" s="257"/>
      <c r="DR17" s="257"/>
      <c r="DS17" s="257"/>
      <c r="DT17" s="257"/>
      <c r="DU17" s="257"/>
      <c r="DV17" s="257"/>
      <c r="DW17" s="257"/>
      <c r="DX17" s="257"/>
      <c r="DY17" s="257"/>
      <c r="DZ17" s="257"/>
      <c r="EA17" s="257"/>
      <c r="EB17" s="257"/>
      <c r="EC17" s="257"/>
      <c r="ED17" s="257"/>
      <c r="EE17" s="257"/>
      <c r="EF17" s="257"/>
      <c r="EG17" s="257"/>
      <c r="EH17" s="257"/>
      <c r="EI17" s="257"/>
      <c r="EJ17" s="257"/>
      <c r="EK17" s="257"/>
      <c r="EL17" s="257"/>
      <c r="EM17" s="257"/>
      <c r="EN17" s="257"/>
      <c r="EO17" s="257"/>
      <c r="EP17" s="257"/>
      <c r="EQ17" s="257"/>
      <c r="ER17" s="257"/>
      <c r="ES17" s="257"/>
      <c r="ET17" s="257"/>
      <c r="EU17" s="257"/>
      <c r="EV17" s="257"/>
      <c r="EW17" s="257"/>
      <c r="EX17" s="257"/>
      <c r="EY17" s="257"/>
      <c r="EZ17" s="257"/>
      <c r="FA17" s="257"/>
      <c r="FB17" s="257"/>
      <c r="FC17" s="257"/>
      <c r="FD17" s="257"/>
      <c r="FE17" s="257"/>
      <c r="FF17" s="257"/>
      <c r="FG17" s="257"/>
    </row>
    <row r="18" spans="1:163" s="264" customFormat="1" ht="18" customHeight="1" thickBot="1">
      <c r="A18" s="251" t="s">
        <v>392</v>
      </c>
      <c r="B18" s="251">
        <v>850.78</v>
      </c>
      <c r="C18" s="251">
        <v>868.19</v>
      </c>
      <c r="D18" s="283">
        <v>889.46</v>
      </c>
      <c r="E18" s="282">
        <v>978.4</v>
      </c>
      <c r="F18" s="282">
        <v>766.64</v>
      </c>
      <c r="G18" s="282">
        <v>698.05</v>
      </c>
      <c r="H18" s="262"/>
      <c r="I18" s="265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2"/>
      <c r="BT18" s="262"/>
      <c r="BU18" s="262"/>
      <c r="BV18" s="262"/>
      <c r="BW18" s="262"/>
      <c r="BX18" s="262"/>
      <c r="BY18" s="262"/>
      <c r="BZ18" s="262"/>
      <c r="CA18" s="262"/>
      <c r="CB18" s="262"/>
      <c r="CC18" s="262"/>
      <c r="CD18" s="262"/>
      <c r="CE18" s="262"/>
      <c r="CF18" s="262"/>
      <c r="CG18" s="262"/>
      <c r="CH18" s="262"/>
      <c r="CI18" s="262"/>
      <c r="CJ18" s="262"/>
      <c r="CK18" s="262"/>
      <c r="CL18" s="262"/>
      <c r="CM18" s="262"/>
      <c r="CN18" s="262"/>
      <c r="CO18" s="262"/>
      <c r="CP18" s="262"/>
      <c r="CQ18" s="262"/>
      <c r="CR18" s="262"/>
      <c r="CS18" s="262"/>
      <c r="CT18" s="262"/>
      <c r="CU18" s="262"/>
      <c r="CV18" s="262"/>
      <c r="CW18" s="262"/>
      <c r="CX18" s="262"/>
      <c r="CY18" s="262"/>
      <c r="CZ18" s="262"/>
      <c r="DA18" s="262"/>
      <c r="DB18" s="262"/>
      <c r="DC18" s="262"/>
      <c r="DD18" s="262"/>
      <c r="DE18" s="262"/>
      <c r="DF18" s="262"/>
      <c r="DG18" s="262"/>
      <c r="DH18" s="262"/>
      <c r="DI18" s="262"/>
      <c r="DJ18" s="262"/>
      <c r="DK18" s="262"/>
      <c r="DL18" s="262"/>
      <c r="DM18" s="262"/>
      <c r="DN18" s="262"/>
      <c r="DO18" s="262"/>
      <c r="DP18" s="262"/>
      <c r="DQ18" s="262"/>
      <c r="DR18" s="262"/>
      <c r="DS18" s="262"/>
      <c r="DT18" s="262"/>
      <c r="DU18" s="262"/>
      <c r="DV18" s="262"/>
      <c r="DW18" s="262"/>
      <c r="DX18" s="262"/>
      <c r="DY18" s="262"/>
      <c r="DZ18" s="262"/>
      <c r="EA18" s="262"/>
      <c r="EB18" s="262"/>
      <c r="EC18" s="262"/>
      <c r="ED18" s="262"/>
      <c r="EE18" s="262"/>
      <c r="EF18" s="262"/>
      <c r="EG18" s="262"/>
      <c r="EH18" s="262"/>
      <c r="EI18" s="262"/>
      <c r="EJ18" s="262"/>
      <c r="EK18" s="262"/>
      <c r="EL18" s="262"/>
      <c r="EM18" s="262"/>
      <c r="EN18" s="262"/>
      <c r="EO18" s="262"/>
      <c r="EP18" s="262"/>
      <c r="EQ18" s="262"/>
      <c r="ER18" s="262"/>
      <c r="ES18" s="262"/>
      <c r="ET18" s="262"/>
      <c r="EU18" s="262"/>
      <c r="EV18" s="262"/>
      <c r="EW18" s="262"/>
      <c r="EX18" s="262"/>
      <c r="EY18" s="262"/>
      <c r="EZ18" s="262"/>
      <c r="FA18" s="262"/>
      <c r="FB18" s="262"/>
      <c r="FC18" s="262"/>
      <c r="FD18" s="262"/>
      <c r="FE18" s="262"/>
      <c r="FF18" s="262"/>
      <c r="FG18" s="262"/>
    </row>
    <row r="19" spans="1:163" s="264" customFormat="1" ht="29.25" customHeight="1" thickBot="1">
      <c r="A19" s="167" t="s">
        <v>393</v>
      </c>
      <c r="B19" s="195">
        <f aca="true" t="shared" si="0" ref="B19:G19">((B18/B6)-1)*100</f>
        <v>7.772795216741413</v>
      </c>
      <c r="C19" s="195">
        <f t="shared" si="0"/>
        <v>8.47358096880193</v>
      </c>
      <c r="D19" s="195">
        <f t="shared" si="0"/>
        <v>-7.187428261368611</v>
      </c>
      <c r="E19" s="195">
        <f t="shared" si="0"/>
        <v>-12.196785454675984</v>
      </c>
      <c r="F19" s="195">
        <f t="shared" si="0"/>
        <v>14.083333333333336</v>
      </c>
      <c r="G19" s="195">
        <f t="shared" si="0"/>
        <v>9.55990834039615</v>
      </c>
      <c r="H19" s="257"/>
      <c r="I19" s="265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  <c r="DN19" s="257"/>
      <c r="DO19" s="257"/>
      <c r="DP19" s="257"/>
      <c r="DQ19" s="257"/>
      <c r="DR19" s="257"/>
      <c r="DS19" s="257"/>
      <c r="DT19" s="257"/>
      <c r="DU19" s="257"/>
      <c r="DV19" s="257"/>
      <c r="DW19" s="257"/>
      <c r="DX19" s="257"/>
      <c r="DY19" s="257"/>
      <c r="DZ19" s="257"/>
      <c r="EA19" s="257"/>
      <c r="EB19" s="257"/>
      <c r="EC19" s="257"/>
      <c r="ED19" s="257"/>
      <c r="EE19" s="257"/>
      <c r="EF19" s="257"/>
      <c r="EG19" s="257"/>
      <c r="EH19" s="257"/>
      <c r="EI19" s="257"/>
      <c r="EJ19" s="257"/>
      <c r="EK19" s="257"/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257"/>
      <c r="EY19" s="257"/>
      <c r="EZ19" s="257"/>
      <c r="FA19" s="257"/>
      <c r="FB19" s="257"/>
      <c r="FC19" s="257"/>
      <c r="FD19" s="257"/>
      <c r="FE19" s="257"/>
      <c r="FF19" s="257"/>
      <c r="FG19" s="257"/>
    </row>
    <row r="20" spans="1:10" ht="12.75">
      <c r="A20" s="308" t="s">
        <v>43</v>
      </c>
      <c r="B20" s="308"/>
      <c r="C20" s="308"/>
      <c r="D20" s="308"/>
      <c r="E20" s="308"/>
      <c r="F20" s="308"/>
      <c r="G20" s="308"/>
      <c r="H20" s="260"/>
      <c r="I20" s="260"/>
      <c r="J20" s="260"/>
    </row>
    <row r="21" spans="1:10" ht="12.75">
      <c r="A21" s="267"/>
      <c r="B21" s="267"/>
      <c r="C21" s="267"/>
      <c r="D21" s="267"/>
      <c r="E21" s="267"/>
      <c r="F21" s="267"/>
      <c r="G21" s="267"/>
      <c r="H21" s="260"/>
      <c r="I21" s="260"/>
      <c r="J21" s="260"/>
    </row>
    <row r="22" spans="1:7" s="260" customFormat="1" ht="12.75">
      <c r="A22" s="32" t="s">
        <v>394</v>
      </c>
      <c r="B22" s="268"/>
      <c r="C22" s="268"/>
      <c r="D22" s="268"/>
      <c r="E22" s="268"/>
      <c r="F22" s="268"/>
      <c r="G22" s="268"/>
    </row>
    <row r="23" spans="1:7" s="260" customFormat="1" ht="12.75">
      <c r="A23" s="268"/>
      <c r="B23" s="268"/>
      <c r="C23" s="268"/>
      <c r="D23" s="268"/>
      <c r="E23" s="268"/>
      <c r="F23" s="268"/>
      <c r="G23" s="268"/>
    </row>
    <row r="24" spans="1:7" s="260" customFormat="1" ht="12.75">
      <c r="A24" s="268"/>
      <c r="B24" s="268"/>
      <c r="C24" s="268"/>
      <c r="D24" s="268"/>
      <c r="E24" s="268"/>
      <c r="F24" s="268"/>
      <c r="G24" s="268"/>
    </row>
    <row r="25" spans="1:7" s="260" customFormat="1" ht="12.75">
      <c r="A25" s="268"/>
      <c r="B25" s="268"/>
      <c r="C25" s="268"/>
      <c r="D25" s="268"/>
      <c r="E25" s="268"/>
      <c r="F25" s="268"/>
      <c r="G25" s="268"/>
    </row>
    <row r="26" spans="1:7" s="260" customFormat="1" ht="12.75">
      <c r="A26" s="268"/>
      <c r="B26" s="268"/>
      <c r="C26" s="268"/>
      <c r="D26" s="268"/>
      <c r="E26" s="268"/>
      <c r="F26" s="268"/>
      <c r="G26" s="268"/>
    </row>
    <row r="27" spans="1:7" s="260" customFormat="1" ht="12.75">
      <c r="A27" s="268"/>
      <c r="B27" s="268"/>
      <c r="C27" s="268"/>
      <c r="D27" s="268"/>
      <c r="E27" s="268"/>
      <c r="F27" s="268"/>
      <c r="G27" s="268"/>
    </row>
    <row r="28" spans="1:7" s="260" customFormat="1" ht="12.75">
      <c r="A28" s="268"/>
      <c r="B28" s="268"/>
      <c r="C28" s="268"/>
      <c r="D28" s="268"/>
      <c r="E28" s="268"/>
      <c r="F28" s="268"/>
      <c r="G28" s="268"/>
    </row>
    <row r="29" spans="1:7" s="260" customFormat="1" ht="12.75">
      <c r="A29" s="268"/>
      <c r="B29" s="268"/>
      <c r="C29" s="268"/>
      <c r="D29" s="268"/>
      <c r="E29" s="268"/>
      <c r="F29" s="268"/>
      <c r="G29" s="268"/>
    </row>
    <row r="30" spans="1:7" s="260" customFormat="1" ht="12.75">
      <c r="A30" s="268"/>
      <c r="B30" s="268" t="s">
        <v>373</v>
      </c>
      <c r="C30" s="268"/>
      <c r="D30" s="268"/>
      <c r="E30" s="268"/>
      <c r="F30" s="268"/>
      <c r="G30" s="268"/>
    </row>
    <row r="31" spans="1:7" s="260" customFormat="1" ht="12.75">
      <c r="A31" s="268"/>
      <c r="B31" s="268"/>
      <c r="C31" s="268"/>
      <c r="D31" s="268"/>
      <c r="E31" s="268"/>
      <c r="F31" s="268"/>
      <c r="G31" s="268"/>
    </row>
    <row r="32" spans="1:7" s="260" customFormat="1" ht="12.75">
      <c r="A32" s="268"/>
      <c r="B32" s="268"/>
      <c r="C32" s="268"/>
      <c r="D32" s="268"/>
      <c r="E32" s="268"/>
      <c r="F32" s="268"/>
      <c r="G32" s="268"/>
    </row>
    <row r="33" spans="1:7" s="260" customFormat="1" ht="12.75">
      <c r="A33" s="268"/>
      <c r="B33" s="268"/>
      <c r="C33" s="268"/>
      <c r="D33" s="268"/>
      <c r="E33" s="268"/>
      <c r="F33" s="268"/>
      <c r="G33" s="268"/>
    </row>
    <row r="34" s="260" customFormat="1" ht="12.75"/>
    <row r="35" s="260" customFormat="1" ht="12.75"/>
    <row r="36" s="260" customFormat="1" ht="12.75"/>
    <row r="37" s="260" customFormat="1" ht="12.75"/>
    <row r="38" s="260" customFormat="1" ht="12.75"/>
    <row r="39" s="260" customFormat="1" ht="12.75"/>
    <row r="40" s="260" customFormat="1" ht="12.75"/>
    <row r="41" s="260" customFormat="1" ht="12.75"/>
    <row r="42" s="260" customFormat="1" ht="12.75"/>
    <row r="43" s="260" customFormat="1" ht="12.75"/>
    <row r="44" s="260" customFormat="1" ht="12.75"/>
    <row r="45" s="260" customFormat="1" ht="12.75"/>
    <row r="46" s="260" customFormat="1" ht="12.75"/>
    <row r="47" s="260" customFormat="1" ht="12.75"/>
    <row r="48" s="260" customFormat="1" ht="12.75"/>
    <row r="49" s="260" customFormat="1" ht="12.75"/>
    <row r="50" s="260" customFormat="1" ht="12.75"/>
    <row r="51" s="260" customFormat="1" ht="12.75"/>
    <row r="52" s="260" customFormat="1" ht="12.75"/>
    <row r="53" s="260" customFormat="1" ht="12.75"/>
    <row r="54" s="260" customFormat="1" ht="12.75"/>
    <row r="55" s="260" customFormat="1" ht="12.75"/>
    <row r="56" s="260" customFormat="1" ht="12.75"/>
    <row r="57" s="260" customFormat="1" ht="12.75"/>
    <row r="58" s="260" customFormat="1" ht="12.75"/>
    <row r="59" s="260" customFormat="1" ht="12.75"/>
    <row r="60" s="260" customFormat="1" ht="12.75"/>
    <row r="61" s="260" customFormat="1" ht="12.75"/>
    <row r="62" s="260" customFormat="1" ht="12.75"/>
    <row r="63" s="260" customFormat="1" ht="12.75"/>
    <row r="64" s="260" customFormat="1" ht="12.75"/>
    <row r="65" s="260" customFormat="1" ht="12.75"/>
    <row r="66" s="260" customFormat="1" ht="12.75"/>
    <row r="67" s="260" customFormat="1" ht="12.75"/>
    <row r="68" s="260" customFormat="1" ht="12.75"/>
    <row r="69" s="260" customFormat="1" ht="12.75"/>
    <row r="70" s="260" customFormat="1" ht="12.75"/>
    <row r="71" s="260" customFormat="1" ht="12.75"/>
    <row r="72" s="260" customFormat="1" ht="12.75"/>
    <row r="73" s="260" customFormat="1" ht="12.75"/>
    <row r="74" s="260" customFormat="1" ht="12.75"/>
    <row r="75" s="260" customFormat="1" ht="12.75"/>
    <row r="76" s="260" customFormat="1" ht="12.75"/>
    <row r="77" s="260" customFormat="1" ht="12.75"/>
    <row r="78" s="260" customFormat="1" ht="12.75"/>
    <row r="79" s="260" customFormat="1" ht="12.75"/>
    <row r="80" s="260" customFormat="1" ht="12.75"/>
    <row r="81" s="260" customFormat="1" ht="12.75"/>
    <row r="82" s="260" customFormat="1" ht="12.75"/>
    <row r="83" s="260" customFormat="1" ht="12.75"/>
    <row r="84" s="260" customFormat="1" ht="12.75"/>
    <row r="85" s="260" customFormat="1" ht="12.75"/>
    <row r="86" s="260" customFormat="1" ht="12.75"/>
    <row r="87" s="260" customFormat="1" ht="12.75"/>
    <row r="88" s="260" customFormat="1" ht="12.75"/>
    <row r="89" s="260" customFormat="1" ht="12.75"/>
    <row r="90" s="260" customFormat="1" ht="12.75"/>
    <row r="91" s="260" customFormat="1" ht="12.75"/>
    <row r="92" s="260" customFormat="1" ht="12.75"/>
    <row r="93" s="260" customFormat="1" ht="12.75"/>
    <row r="94" s="260" customFormat="1" ht="12.75"/>
    <row r="95" s="260" customFormat="1" ht="12.75"/>
    <row r="96" s="260" customFormat="1" ht="12.75"/>
    <row r="97" s="260" customFormat="1" ht="12.75"/>
    <row r="98" s="260" customFormat="1" ht="12.75"/>
    <row r="99" s="260" customFormat="1" ht="12.75"/>
    <row r="100" s="260" customFormat="1" ht="12.75"/>
    <row r="101" s="260" customFormat="1" ht="12.75"/>
    <row r="102" s="260" customFormat="1" ht="12.75"/>
    <row r="103" s="260" customFormat="1" ht="12.75"/>
    <row r="104" s="260" customFormat="1" ht="12.75"/>
    <row r="105" s="260" customFormat="1" ht="12.75"/>
    <row r="106" s="260" customFormat="1" ht="12.75"/>
    <row r="107" s="260" customFormat="1" ht="12.75"/>
    <row r="108" s="260" customFormat="1" ht="12.75"/>
    <row r="109" s="260" customFormat="1" ht="12.75"/>
    <row r="110" s="260" customFormat="1" ht="12.75"/>
    <row r="111" s="260" customFormat="1" ht="12.75"/>
    <row r="112" s="260" customFormat="1" ht="12.75"/>
    <row r="113" s="260" customFormat="1" ht="12.75"/>
    <row r="114" s="260" customFormat="1" ht="12.75"/>
    <row r="115" s="260" customFormat="1" ht="12.75"/>
    <row r="116" s="260" customFormat="1" ht="12.75"/>
    <row r="117" s="260" customFormat="1" ht="12.75"/>
    <row r="118" s="260" customFormat="1" ht="12.75"/>
    <row r="119" s="260" customFormat="1" ht="12.75"/>
    <row r="120" s="260" customFormat="1" ht="12.75"/>
    <row r="121" s="260" customFormat="1" ht="12.75"/>
    <row r="122" s="260" customFormat="1" ht="12.75"/>
    <row r="123" s="260" customFormat="1" ht="12.75"/>
    <row r="124" s="260" customFormat="1" ht="12.75"/>
    <row r="125" s="260" customFormat="1" ht="12.75"/>
    <row r="126" s="260" customFormat="1" ht="12.75"/>
    <row r="127" s="260" customFormat="1" ht="12.75"/>
    <row r="128" s="260" customFormat="1" ht="12.75"/>
    <row r="129" s="260" customFormat="1" ht="12.75"/>
    <row r="130" s="260" customFormat="1" ht="12.75"/>
    <row r="131" s="260" customFormat="1" ht="12.75"/>
    <row r="132" s="260" customFormat="1" ht="12.75"/>
    <row r="133" s="260" customFormat="1" ht="12.75"/>
    <row r="134" s="260" customFormat="1" ht="12.75"/>
    <row r="135" s="260" customFormat="1" ht="12.75"/>
    <row r="136" s="260" customFormat="1" ht="12.75"/>
    <row r="137" s="260" customFormat="1" ht="12.75"/>
    <row r="138" s="260" customFormat="1" ht="12.75"/>
    <row r="139" s="260" customFormat="1" ht="12.75"/>
    <row r="140" s="260" customFormat="1" ht="12.75"/>
    <row r="141" s="260" customFormat="1" ht="12.75"/>
    <row r="142" s="260" customFormat="1" ht="12.75"/>
    <row r="143" s="260" customFormat="1" ht="12.75"/>
    <row r="144" s="260" customFormat="1" ht="12.75"/>
    <row r="145" s="260" customFormat="1" ht="12.75"/>
    <row r="146" s="260" customFormat="1" ht="12.75"/>
    <row r="147" s="260" customFormat="1" ht="12.75"/>
    <row r="148" s="260" customFormat="1" ht="12.75"/>
    <row r="149" s="260" customFormat="1" ht="12.75"/>
    <row r="150" s="260" customFormat="1" ht="12.75"/>
    <row r="151" s="260" customFormat="1" ht="12.75"/>
    <row r="152" s="260" customFormat="1" ht="12.75"/>
    <row r="153" s="260" customFormat="1" ht="12.75"/>
    <row r="154" s="260" customFormat="1" ht="12.75"/>
    <row r="155" s="260" customFormat="1" ht="12.75"/>
    <row r="156" s="260" customFormat="1" ht="12.75"/>
    <row r="157" s="260" customFormat="1" ht="12.75"/>
    <row r="158" s="260" customFormat="1" ht="12.75"/>
    <row r="159" s="260" customFormat="1" ht="12.75"/>
    <row r="160" s="260" customFormat="1" ht="12.75"/>
    <row r="161" s="260" customFormat="1" ht="12.75"/>
    <row r="162" s="260" customFormat="1" ht="12.75"/>
    <row r="163" s="260" customFormat="1" ht="12.75"/>
    <row r="164" s="260" customFormat="1" ht="12.75"/>
    <row r="165" s="260" customFormat="1" ht="12.75"/>
    <row r="166" s="260" customFormat="1" ht="12.75"/>
    <row r="167" s="260" customFormat="1" ht="12.75"/>
    <row r="168" s="260" customFormat="1" ht="12.75"/>
    <row r="169" s="260" customFormat="1" ht="12.75"/>
    <row r="170" s="260" customFormat="1" ht="12.75"/>
    <row r="171" s="260" customFormat="1" ht="12.75"/>
    <row r="172" s="260" customFormat="1" ht="12.75"/>
    <row r="173" s="260" customFormat="1" ht="12.75"/>
    <row r="174" s="260" customFormat="1" ht="12.75"/>
    <row r="175" s="260" customFormat="1" ht="12.75"/>
    <row r="176" s="260" customFormat="1" ht="12.75"/>
    <row r="177" s="260" customFormat="1" ht="12.75"/>
    <row r="178" s="260" customFormat="1" ht="12.75"/>
    <row r="179" s="260" customFormat="1" ht="12.75"/>
    <row r="180" s="260" customFormat="1" ht="12.75"/>
    <row r="181" s="260" customFormat="1" ht="12.75"/>
    <row r="182" s="260" customFormat="1" ht="12.75"/>
    <row r="183" s="260" customFormat="1" ht="12.75"/>
    <row r="184" s="260" customFormat="1" ht="12.75"/>
    <row r="185" s="260" customFormat="1" ht="12.75"/>
    <row r="186" s="260" customFormat="1" ht="12.75"/>
    <row r="187" s="260" customFormat="1" ht="12.75"/>
    <row r="188" s="260" customFormat="1" ht="12.75"/>
    <row r="189" s="260" customFormat="1" ht="12.75"/>
    <row r="190" s="260" customFormat="1" ht="12.75"/>
    <row r="191" s="260" customFormat="1" ht="12.75"/>
    <row r="192" s="260" customFormat="1" ht="12.75"/>
    <row r="193" s="260" customFormat="1" ht="12.75"/>
    <row r="194" s="260" customFormat="1" ht="12.75"/>
    <row r="195" s="260" customFormat="1" ht="12.75"/>
    <row r="196" s="260" customFormat="1" ht="12.75"/>
    <row r="197" s="260" customFormat="1" ht="12.75"/>
    <row r="198" s="260" customFormat="1" ht="12.75"/>
    <row r="199" s="260" customFormat="1" ht="12.75"/>
    <row r="200" s="260" customFormat="1" ht="12.75"/>
    <row r="201" s="260" customFormat="1" ht="12.75"/>
    <row r="202" s="260" customFormat="1" ht="12.75"/>
    <row r="203" s="260" customFormat="1" ht="12.75"/>
    <row r="204" s="260" customFormat="1" ht="12.75"/>
    <row r="205" s="260" customFormat="1" ht="12.75"/>
    <row r="206" s="260" customFormat="1" ht="12.75"/>
    <row r="207" s="260" customFormat="1" ht="12.75"/>
    <row r="208" s="260" customFormat="1" ht="12.75"/>
    <row r="209" s="260" customFormat="1" ht="12.75"/>
    <row r="210" s="260" customFormat="1" ht="12.75"/>
    <row r="211" s="260" customFormat="1" ht="12.75"/>
    <row r="212" s="260" customFormat="1" ht="12.75"/>
    <row r="213" s="260" customFormat="1" ht="12.75"/>
    <row r="214" s="260" customFormat="1" ht="12.75"/>
    <row r="215" s="260" customFormat="1" ht="12.75"/>
    <row r="216" s="260" customFormat="1" ht="12.75"/>
    <row r="217" s="260" customFormat="1" ht="12.75"/>
    <row r="218" s="260" customFormat="1" ht="12.75"/>
    <row r="219" s="260" customFormat="1" ht="12.75"/>
    <row r="220" s="260" customFormat="1" ht="12.75"/>
    <row r="221" s="260" customFormat="1" ht="12.75"/>
    <row r="222" s="260" customFormat="1" ht="12.75"/>
    <row r="223" s="260" customFormat="1" ht="12.75"/>
    <row r="224" s="260" customFormat="1" ht="12.75"/>
    <row r="225" s="260" customFormat="1" ht="12.75"/>
    <row r="226" s="260" customFormat="1" ht="12.75"/>
    <row r="227" s="260" customFormat="1" ht="12.75"/>
    <row r="228" s="260" customFormat="1" ht="12.75"/>
    <row r="229" s="260" customFormat="1" ht="12.75"/>
    <row r="230" s="260" customFormat="1" ht="12.75"/>
    <row r="231" s="260" customFormat="1" ht="12.75"/>
    <row r="232" s="260" customFormat="1" ht="12.75"/>
    <row r="233" s="260" customFormat="1" ht="12.75"/>
    <row r="234" s="260" customFormat="1" ht="12.75"/>
    <row r="235" s="260" customFormat="1" ht="12.75"/>
    <row r="236" s="260" customFormat="1" ht="12.75"/>
    <row r="237" s="260" customFormat="1" ht="12.75"/>
    <row r="238" s="260" customFormat="1" ht="12.75"/>
    <row r="239" s="260" customFormat="1" ht="12.75"/>
    <row r="240" s="260" customFormat="1" ht="12.75"/>
    <row r="241" s="260" customFormat="1" ht="12.75"/>
    <row r="242" s="260" customFormat="1" ht="12.75"/>
    <row r="243" s="260" customFormat="1" ht="12.75"/>
    <row r="244" s="260" customFormat="1" ht="12.75"/>
    <row r="245" s="260" customFormat="1" ht="12.75"/>
    <row r="246" s="260" customFormat="1" ht="12.75"/>
    <row r="247" s="260" customFormat="1" ht="12.75"/>
    <row r="248" s="260" customFormat="1" ht="12.75"/>
    <row r="249" s="260" customFormat="1" ht="12.75"/>
    <row r="250" s="260" customFormat="1" ht="12.75"/>
    <row r="251" s="260" customFormat="1" ht="12.75"/>
    <row r="252" s="260" customFormat="1" ht="12.75"/>
    <row r="253" s="260" customFormat="1" ht="12.75"/>
    <row r="254" s="260" customFormat="1" ht="12.75"/>
    <row r="255" s="260" customFormat="1" ht="12.75"/>
    <row r="256" s="260" customFormat="1" ht="12.75"/>
    <row r="257" s="260" customFormat="1" ht="12.75"/>
    <row r="258" s="260" customFormat="1" ht="12.75"/>
    <row r="259" s="260" customFormat="1" ht="12.75"/>
    <row r="260" s="260" customFormat="1" ht="12.75"/>
    <row r="261" s="260" customFormat="1" ht="12.75"/>
    <row r="262" s="260" customFormat="1" ht="12.75"/>
    <row r="263" s="260" customFormat="1" ht="12.75"/>
    <row r="264" s="260" customFormat="1" ht="12.75"/>
    <row r="265" s="260" customFormat="1" ht="12.75"/>
    <row r="266" s="260" customFormat="1" ht="12.75"/>
    <row r="267" s="260" customFormat="1" ht="12.75"/>
    <row r="268" s="260" customFormat="1" ht="12.75"/>
    <row r="269" s="260" customFormat="1" ht="12.75"/>
    <row r="270" s="260" customFormat="1" ht="12.75"/>
    <row r="271" s="260" customFormat="1" ht="12.75"/>
    <row r="272" s="260" customFormat="1" ht="12.75"/>
    <row r="273" s="260" customFormat="1" ht="12.75"/>
    <row r="274" s="260" customFormat="1" ht="12.75"/>
    <row r="275" s="260" customFormat="1" ht="12.75"/>
    <row r="276" s="260" customFormat="1" ht="12.75"/>
    <row r="277" s="260" customFormat="1" ht="12.75"/>
    <row r="278" s="260" customFormat="1" ht="12.75"/>
    <row r="279" s="260" customFormat="1" ht="12.75"/>
    <row r="280" s="260" customFormat="1" ht="12.75"/>
    <row r="281" s="260" customFormat="1" ht="12.75"/>
    <row r="282" s="260" customFormat="1" ht="12.75"/>
    <row r="283" s="260" customFormat="1" ht="12.75"/>
    <row r="284" s="260" customFormat="1" ht="12.75"/>
    <row r="285" s="260" customFormat="1" ht="12.75"/>
    <row r="286" s="260" customFormat="1" ht="12.75"/>
    <row r="287" s="260" customFormat="1" ht="12.75"/>
    <row r="288" s="260" customFormat="1" ht="12.75"/>
    <row r="289" s="260" customFormat="1" ht="12.75"/>
    <row r="290" s="260" customFormat="1" ht="12.75"/>
    <row r="291" s="260" customFormat="1" ht="12.75"/>
    <row r="292" s="260" customFormat="1" ht="12.75"/>
    <row r="293" s="260" customFormat="1" ht="12.75"/>
    <row r="294" s="260" customFormat="1" ht="12.75"/>
    <row r="295" s="260" customFormat="1" ht="12.75"/>
    <row r="296" s="260" customFormat="1" ht="12.75"/>
    <row r="297" s="260" customFormat="1" ht="12.75"/>
    <row r="298" s="260" customFormat="1" ht="12.75"/>
    <row r="299" s="260" customFormat="1" ht="12.75"/>
    <row r="300" s="260" customFormat="1" ht="12.75"/>
    <row r="301" s="260" customFormat="1" ht="12.75"/>
    <row r="302" s="260" customFormat="1" ht="12.75"/>
    <row r="303" s="260" customFormat="1" ht="12.75"/>
    <row r="304" s="260" customFormat="1" ht="12.75"/>
    <row r="305" s="260" customFormat="1" ht="12.75"/>
    <row r="306" s="260" customFormat="1" ht="12.75"/>
    <row r="307" s="260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view="pageBreakPreview" zoomScaleSheetLayoutView="100" zoomScalePageLayoutView="0" workbookViewId="0" topLeftCell="A1">
      <selection activeCell="G1" sqref="G1"/>
    </sheetView>
  </sheetViews>
  <sheetFormatPr defaultColWidth="11.421875" defaultRowHeight="12.75"/>
  <cols>
    <col min="1" max="2" width="11.421875" style="23" customWidth="1"/>
    <col min="3" max="3" width="12.7109375" style="23" customWidth="1"/>
    <col min="4" max="4" width="12.28125" style="23" customWidth="1"/>
    <col min="5" max="8" width="11.421875" style="23" customWidth="1"/>
    <col min="9" max="29" width="11.421875" style="7" customWidth="1"/>
    <col min="30" max="16384" width="11.421875" style="23" customWidth="1"/>
  </cols>
  <sheetData>
    <row r="1" spans="1:29" s="18" customFormat="1" ht="12.75">
      <c r="A1" s="312" t="s">
        <v>205</v>
      </c>
      <c r="B1" s="313"/>
      <c r="C1" s="313"/>
      <c r="D1" s="313"/>
      <c r="E1" s="313"/>
      <c r="F1" s="314"/>
      <c r="G1" s="50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s="18" customFormat="1" ht="17.25" customHeight="1">
      <c r="A2" s="315" t="s">
        <v>144</v>
      </c>
      <c r="B2" s="316"/>
      <c r="C2" s="316"/>
      <c r="D2" s="316"/>
      <c r="E2" s="316"/>
      <c r="F2" s="317"/>
      <c r="G2" s="51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18" customFormat="1" ht="12.75">
      <c r="A3" s="318" t="s">
        <v>30</v>
      </c>
      <c r="B3" s="309"/>
      <c r="C3" s="309"/>
      <c r="D3" s="309"/>
      <c r="E3" s="309"/>
      <c r="F3" s="319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18" customFormat="1" ht="16.5" customHeight="1" thickBot="1">
      <c r="A4" s="240"/>
      <c r="B4" s="19"/>
      <c r="C4" s="19"/>
      <c r="D4" s="19"/>
      <c r="E4" s="19"/>
      <c r="F4" s="241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18" customFormat="1" ht="64.5" thickBot="1">
      <c r="A5" s="272" t="s">
        <v>55</v>
      </c>
      <c r="B5" s="272" t="s">
        <v>145</v>
      </c>
      <c r="C5" s="93" t="s">
        <v>129</v>
      </c>
      <c r="D5" s="95" t="s">
        <v>128</v>
      </c>
      <c r="E5" s="95" t="s">
        <v>130</v>
      </c>
      <c r="F5" s="95" t="s">
        <v>131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18" customFormat="1" ht="12.75">
      <c r="A6" s="144" t="s">
        <v>47</v>
      </c>
      <c r="B6" s="254">
        <v>576.88</v>
      </c>
      <c r="C6" s="281">
        <v>350</v>
      </c>
      <c r="D6" s="254">
        <v>322.5</v>
      </c>
      <c r="E6" s="281">
        <v>125</v>
      </c>
      <c r="F6" s="254">
        <v>372.17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18" customFormat="1" ht="12.75">
      <c r="A7" s="145" t="s">
        <v>48</v>
      </c>
      <c r="B7" s="236">
        <v>594.38</v>
      </c>
      <c r="C7" s="279">
        <v>350</v>
      </c>
      <c r="D7" s="236">
        <v>322.5</v>
      </c>
      <c r="E7" s="279">
        <v>125</v>
      </c>
      <c r="F7" s="236">
        <v>380.3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18" customFormat="1" ht="12.75">
      <c r="A8" s="145" t="s">
        <v>49</v>
      </c>
      <c r="B8" s="236">
        <v>606.9</v>
      </c>
      <c r="C8" s="279">
        <v>365</v>
      </c>
      <c r="D8" s="236">
        <v>346.9</v>
      </c>
      <c r="E8" s="279">
        <v>140</v>
      </c>
      <c r="F8" s="236">
        <v>374.9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18" customFormat="1" ht="12.75">
      <c r="A9" s="145" t="s">
        <v>50</v>
      </c>
      <c r="B9" s="236">
        <v>618.4</v>
      </c>
      <c r="C9" s="279">
        <v>370</v>
      </c>
      <c r="D9" s="236">
        <v>355</v>
      </c>
      <c r="E9" s="279">
        <v>145</v>
      </c>
      <c r="F9" s="236">
        <v>355.6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8" customFormat="1" ht="12.75">
      <c r="A10" s="145" t="s">
        <v>211</v>
      </c>
      <c r="B10" s="236">
        <v>612.75</v>
      </c>
      <c r="C10" s="279">
        <v>370</v>
      </c>
      <c r="D10" s="236">
        <v>355</v>
      </c>
      <c r="E10" s="279">
        <v>145</v>
      </c>
      <c r="F10" s="236">
        <v>330.8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8" customFormat="1" ht="12.75">
      <c r="A11" s="145" t="s">
        <v>310</v>
      </c>
      <c r="B11" s="236">
        <v>603.13</v>
      </c>
      <c r="C11" s="279">
        <v>370</v>
      </c>
      <c r="D11" s="236">
        <v>355</v>
      </c>
      <c r="E11" s="279">
        <v>147</v>
      </c>
      <c r="F11" s="236">
        <v>390.5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18" customFormat="1" ht="12.75">
      <c r="A12" s="145" t="s">
        <v>362</v>
      </c>
      <c r="B12" s="236">
        <v>623.8</v>
      </c>
      <c r="C12" s="279">
        <v>370</v>
      </c>
      <c r="D12" s="236">
        <v>355</v>
      </c>
      <c r="E12" s="279">
        <v>155</v>
      </c>
      <c r="F12" s="236">
        <v>475.4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18" customFormat="1" ht="12.75">
      <c r="A13" s="145" t="s">
        <v>372</v>
      </c>
      <c r="B13" s="236">
        <v>648.75</v>
      </c>
      <c r="C13" s="279">
        <v>475.5</v>
      </c>
      <c r="D13" s="236">
        <v>442.5</v>
      </c>
      <c r="E13" s="279">
        <v>161.9</v>
      </c>
      <c r="F13" s="236">
        <v>483.5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18" customFormat="1" ht="12.75">
      <c r="A14" s="145" t="s">
        <v>384</v>
      </c>
      <c r="B14" s="236">
        <v>656.3</v>
      </c>
      <c r="C14" s="279">
        <v>457.2</v>
      </c>
      <c r="D14" s="236">
        <v>442.5</v>
      </c>
      <c r="E14" s="279">
        <v>182.5</v>
      </c>
      <c r="F14" s="236">
        <v>483.9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18" customFormat="1" ht="12.75">
      <c r="A15" s="145" t="s">
        <v>385</v>
      </c>
      <c r="B15" s="236">
        <v>637.13</v>
      </c>
      <c r="C15" s="279">
        <v>457.5</v>
      </c>
      <c r="D15" s="236">
        <v>442.5</v>
      </c>
      <c r="E15" s="279">
        <v>182.5</v>
      </c>
      <c r="F15" s="236">
        <v>506.8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18" customFormat="1" ht="12.75">
      <c r="A16" s="271" t="s">
        <v>387</v>
      </c>
      <c r="B16" s="275">
        <v>622.4</v>
      </c>
      <c r="C16" s="280">
        <v>450</v>
      </c>
      <c r="D16" s="275">
        <v>435</v>
      </c>
      <c r="E16" s="280">
        <v>184.4</v>
      </c>
      <c r="F16" s="275">
        <v>478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18" customFormat="1" ht="12.75">
      <c r="A17" s="271" t="s">
        <v>388</v>
      </c>
      <c r="B17" s="275">
        <v>618.5</v>
      </c>
      <c r="C17" s="280">
        <v>450</v>
      </c>
      <c r="D17" s="275">
        <v>435</v>
      </c>
      <c r="E17" s="280">
        <v>195</v>
      </c>
      <c r="F17" s="275">
        <v>469.6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18" customFormat="1" ht="13.5" thickBot="1">
      <c r="A18" s="283" t="s">
        <v>392</v>
      </c>
      <c r="B18" s="255">
        <v>590.83</v>
      </c>
      <c r="C18" s="284">
        <v>450</v>
      </c>
      <c r="D18" s="255">
        <v>435</v>
      </c>
      <c r="E18" s="284">
        <v>195</v>
      </c>
      <c r="F18" s="255">
        <v>397.5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18" customFormat="1" ht="26.25" thickBot="1">
      <c r="A19" s="146" t="s">
        <v>395</v>
      </c>
      <c r="B19" s="276">
        <f>((B18/B6)-1)*100</f>
        <v>2.4181805574816417</v>
      </c>
      <c r="C19" s="276">
        <f>((C18/C6)-1)*100</f>
        <v>28.57142857142858</v>
      </c>
      <c r="D19" s="276">
        <f>((D18/D6)-1)*100</f>
        <v>34.883720930232556</v>
      </c>
      <c r="E19" s="276">
        <f>((E18/E6)-1)*100</f>
        <v>56.00000000000001</v>
      </c>
      <c r="F19" s="276">
        <f>((F18/F6)-1)*100</f>
        <v>6.806029502646638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18" customFormat="1" ht="42.75" customHeight="1" thickBot="1">
      <c r="A20" s="320" t="s">
        <v>280</v>
      </c>
      <c r="B20" s="321"/>
      <c r="C20" s="321"/>
      <c r="D20" s="321"/>
      <c r="E20" s="321"/>
      <c r="F20" s="322"/>
      <c r="G20" s="19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I32"/>
  <sheetViews>
    <sheetView view="pageBreakPreview" zoomScaleSheetLayoutView="100" zoomScalePageLayoutView="0" workbookViewId="0" topLeftCell="A1">
      <selection activeCell="K1" sqref="K1"/>
    </sheetView>
  </sheetViews>
  <sheetFormatPr defaultColWidth="11.421875" defaultRowHeight="12.75" customHeight="1"/>
  <cols>
    <col min="1" max="13" width="11.421875" style="12" customWidth="1"/>
    <col min="14" max="16384" width="11.421875" style="1" customWidth="1"/>
  </cols>
  <sheetData>
    <row r="30" ht="11.25"/>
    <row r="31" spans="1:9" ht="11.25">
      <c r="A31" s="92" t="s">
        <v>305</v>
      </c>
      <c r="B31" s="92"/>
      <c r="C31" s="92"/>
      <c r="D31" s="92"/>
      <c r="E31" s="92"/>
      <c r="F31" s="92"/>
      <c r="G31" s="92"/>
      <c r="H31" s="92"/>
      <c r="I31" s="92"/>
    </row>
    <row r="32" spans="1:9" ht="11.25">
      <c r="A32" s="92"/>
      <c r="B32" s="92"/>
      <c r="C32" s="92"/>
      <c r="D32" s="92"/>
      <c r="E32" s="92"/>
      <c r="F32" s="92"/>
      <c r="G32" s="92"/>
      <c r="H32" s="92"/>
      <c r="I32" s="92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1:J43"/>
  <sheetViews>
    <sheetView view="pageBreakPreview" zoomScaleSheetLayoutView="100" workbookViewId="0" topLeftCell="A1">
      <selection activeCell="K1" sqref="K1"/>
    </sheetView>
  </sheetViews>
  <sheetFormatPr defaultColWidth="11.421875" defaultRowHeight="12.75"/>
  <sheetData>
    <row r="41" spans="1:10" ht="12.75">
      <c r="A41" s="84"/>
      <c r="B41" s="84"/>
      <c r="C41" s="84"/>
      <c r="D41" s="84"/>
      <c r="E41" s="84"/>
      <c r="F41" s="84"/>
      <c r="G41" s="84"/>
      <c r="H41" s="84"/>
      <c r="I41" s="84"/>
      <c r="J41" s="84"/>
    </row>
    <row r="42" spans="1:10" ht="12.75">
      <c r="A42" s="323"/>
      <c r="B42" s="323"/>
      <c r="C42" s="323"/>
      <c r="D42" s="323"/>
      <c r="E42" s="323"/>
      <c r="F42" s="323"/>
      <c r="G42" s="323"/>
      <c r="H42" s="323"/>
      <c r="I42" s="323"/>
      <c r="J42" s="323"/>
    </row>
    <row r="43" spans="1:10" ht="12.75">
      <c r="A43" s="323"/>
      <c r="B43" s="323"/>
      <c r="C43" s="323"/>
      <c r="D43" s="323"/>
      <c r="E43" s="323"/>
      <c r="F43" s="323"/>
      <c r="G43" s="323"/>
      <c r="H43" s="323"/>
      <c r="I43" s="323"/>
      <c r="J43" s="323"/>
    </row>
  </sheetData>
  <sheetProtection/>
  <mergeCells count="1">
    <mergeCell ref="A42:J4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2012-03-26T14:10:42Z</cp:lastPrinted>
  <dcterms:created xsi:type="dcterms:W3CDTF">1999-11-18T22:07:59Z</dcterms:created>
  <dcterms:modified xsi:type="dcterms:W3CDTF">2018-07-25T20:26:53Z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