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drawings/drawing1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14.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16.xml" ContentType="application/vnd.openxmlformats-officedocument.drawing+xml"/>
  <Override PartName="/xl/worksheets/sheet10.xml" ContentType="application/vnd.openxmlformats-officedocument.spreadsheetml.worksheet+xml"/>
  <Override PartName="/xl/drawings/drawing17.xml" ContentType="application/vnd.openxmlformats-officedocument.drawing+xml"/>
  <Override PartName="/xl/worksheets/sheet11.xml" ContentType="application/vnd.openxmlformats-officedocument.spreadsheetml.worksheet+xml"/>
  <Override PartName="/xl/drawings/drawing19.xml" ContentType="application/vnd.openxmlformats-officedocument.drawing+xml"/>
  <Override PartName="/xl/worksheets/sheet12.xml" ContentType="application/vnd.openxmlformats-officedocument.spreadsheetml.worksheet+xml"/>
  <Override PartName="/xl/drawings/drawing2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23.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821" activeTab="0"/>
  </bookViews>
  <sheets>
    <sheet name="Portada" sheetId="1" r:id="rId1"/>
    <sheet name="Contenido" sheetId="2" r:id="rId2"/>
    <sheet name="4" sheetId="3" r:id="rId3"/>
    <sheet name="5" sheetId="4" r:id="rId4"/>
    <sheet name="6" sheetId="5" r:id="rId5"/>
    <sheet name="7" sheetId="6" r:id="rId6"/>
    <sheet name="8" sheetId="7" r:id="rId7"/>
    <sheet name="9" sheetId="8" r:id="rId8"/>
    <sheet name="10" sheetId="9" r:id="rId9"/>
    <sheet name="11" sheetId="10" r:id="rId10"/>
    <sheet name="12" sheetId="11" r:id="rId11"/>
    <sheet name="13" sheetId="12" r:id="rId12"/>
    <sheet name="14" sheetId="13" r:id="rId13"/>
    <sheet name="15" sheetId="14" r:id="rId14"/>
    <sheet name="16" sheetId="15" r:id="rId15"/>
  </sheets>
  <definedNames>
    <definedName name="_xlnm.Print_Area" localSheetId="8">'10'!$A$1:$F$36</definedName>
    <definedName name="_xlnm.Print_Area" localSheetId="9">'11'!$A$1:$L$47</definedName>
    <definedName name="_xlnm.Print_Area" localSheetId="10">'12'!$A$1:$G$18</definedName>
    <definedName name="_xlnm.Print_Area" localSheetId="11">'13'!$A$1:$E$43</definedName>
    <definedName name="_xlnm.Print_Area" localSheetId="12">'14'!$A$1:$D$30</definedName>
    <definedName name="_xlnm.Print_Area" localSheetId="13">'15'!$A$1:$F$53</definedName>
    <definedName name="_xlnm.Print_Area" localSheetId="14">'16'!$A$1:$E$27</definedName>
    <definedName name="_xlnm.Print_Area" localSheetId="2">'4'!$A$1:$J$43</definedName>
    <definedName name="_xlnm.Print_Area" localSheetId="3">'5'!$A$1:$G$37</definedName>
    <definedName name="_xlnm.Print_Area" localSheetId="4">'6'!$A$1:$G$34</definedName>
    <definedName name="_xlnm.Print_Area" localSheetId="5">'7'!$A$1:$F$33</definedName>
    <definedName name="_xlnm.Print_Area" localSheetId="6">'8'!$A$1:$F$34</definedName>
    <definedName name="_xlnm.Print_Area" localSheetId="7">'9'!$A$1:$F$32</definedName>
    <definedName name="_xlnm.Print_Area" localSheetId="1">'Contenido'!$A$1:$G$43</definedName>
    <definedName name="_xlnm.Print_Area" localSheetId="0">'Portada'!$A$1:$M$86</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comments8.xml><?xml version="1.0" encoding="utf-8"?>
<comments xmlns="http://schemas.openxmlformats.org/spreadsheetml/2006/main">
  <authors>
    <author>mmunoz</author>
  </authors>
  <commentList>
    <comment ref="E5" authorId="0">
      <text>
        <r>
          <rPr>
            <b/>
            <sz val="10"/>
            <rFont val="Tahoma"/>
            <family val="2"/>
          </rPr>
          <t>MY export</t>
        </r>
      </text>
    </comment>
  </commentList>
</comments>
</file>

<file path=xl/comments9.xml><?xml version="1.0" encoding="utf-8"?>
<comments xmlns="http://schemas.openxmlformats.org/spreadsheetml/2006/main">
  <authors>
    <author>mmunoz</author>
  </authors>
  <commentList>
    <comment ref="E5" authorId="0">
      <text>
        <r>
          <rPr>
            <b/>
            <sz val="10"/>
            <rFont val="Tahoma"/>
            <family val="2"/>
          </rPr>
          <t>MY export</t>
        </r>
      </text>
    </comment>
  </commentList>
</comments>
</file>

<file path=xl/sharedStrings.xml><?xml version="1.0" encoding="utf-8"?>
<sst xmlns="http://schemas.openxmlformats.org/spreadsheetml/2006/main" count="315" uniqueCount="206">
  <si>
    <t>Cuadro Nº 1</t>
  </si>
  <si>
    <t>Cuadro Nº 2</t>
  </si>
  <si>
    <t>Cuadro Nº 3</t>
  </si>
  <si>
    <t>Cuadro Nº 5</t>
  </si>
  <si>
    <t>Cuadro Nº 7</t>
  </si>
  <si>
    <t>Cuadro Nº 8</t>
  </si>
  <si>
    <t>Cuadro Nº 9</t>
  </si>
  <si>
    <t>Años</t>
  </si>
  <si>
    <t>Producción</t>
  </si>
  <si>
    <t>00</t>
  </si>
  <si>
    <t>01</t>
  </si>
  <si>
    <t>02</t>
  </si>
  <si>
    <t>Meses</t>
  </si>
  <si>
    <t>Ene</t>
  </si>
  <si>
    <t>Feb</t>
  </si>
  <si>
    <t>Mar</t>
  </si>
  <si>
    <t>Abr</t>
  </si>
  <si>
    <t>May</t>
  </si>
  <si>
    <t>Jun</t>
  </si>
  <si>
    <t>Jul</t>
  </si>
  <si>
    <t>Ago</t>
  </si>
  <si>
    <t>Sep</t>
  </si>
  <si>
    <t>Oct</t>
  </si>
  <si>
    <t>Nov</t>
  </si>
  <si>
    <t>Dic</t>
  </si>
  <si>
    <t>País</t>
  </si>
  <si>
    <t>Var. %</t>
  </si>
  <si>
    <t>Año</t>
  </si>
  <si>
    <t>Argentina</t>
  </si>
  <si>
    <t>Estados Unidos</t>
  </si>
  <si>
    <t>Toneladas</t>
  </si>
  <si>
    <t>Total año</t>
  </si>
  <si>
    <t>var prod</t>
  </si>
  <si>
    <t>var rec</t>
  </si>
  <si>
    <t>Promedio año</t>
  </si>
  <si>
    <t xml:space="preserve"> </t>
  </si>
  <si>
    <t>Importación</t>
  </si>
  <si>
    <t>Año agrícola</t>
  </si>
  <si>
    <t>Región</t>
  </si>
  <si>
    <t>04 Coquimbo</t>
  </si>
  <si>
    <t>05 Valparaíso</t>
  </si>
  <si>
    <t>06 O'Higgins</t>
  </si>
  <si>
    <t>07 Maule</t>
  </si>
  <si>
    <t>08 Bío Bío</t>
  </si>
  <si>
    <t>09 Araucanía</t>
  </si>
  <si>
    <t>13 Metropolitana</t>
  </si>
  <si>
    <t>2009/10</t>
  </si>
  <si>
    <t>Stock inicial</t>
  </si>
  <si>
    <t>Demanda</t>
  </si>
  <si>
    <t>Comercio</t>
  </si>
  <si>
    <t xml:space="preserve">Stock final </t>
  </si>
  <si>
    <t>Fuente: elaborado por Odepa con información de USDA. World Agricultural Supply and Demand Estimates (WASDE).</t>
  </si>
  <si>
    <t>$/kilo nominal</t>
  </si>
  <si>
    <t>FUENTE: elaborado por Odepa con antecedentes de Cotrisa</t>
  </si>
  <si>
    <t>Paraguay</t>
  </si>
  <si>
    <t>Importaciones de maíz por país de origen</t>
  </si>
  <si>
    <t>2010-11</t>
  </si>
  <si>
    <t>Maíz partido</t>
  </si>
  <si>
    <t xml:space="preserve">Año </t>
  </si>
  <si>
    <t xml:space="preserve">Ene </t>
  </si>
  <si>
    <t xml:space="preserve">Feb </t>
  </si>
  <si>
    <t xml:space="preserve">Mar </t>
  </si>
  <si>
    <t xml:space="preserve">Abr </t>
  </si>
  <si>
    <t xml:space="preserve">May </t>
  </si>
  <si>
    <t xml:space="preserve">Jun </t>
  </si>
  <si>
    <t xml:space="preserve">Jul </t>
  </si>
  <si>
    <t xml:space="preserve">Ago </t>
  </si>
  <si>
    <t xml:space="preserve">Sep </t>
  </si>
  <si>
    <t xml:space="preserve">Oct </t>
  </si>
  <si>
    <t xml:space="preserve">Nov </t>
  </si>
  <si>
    <t xml:space="preserve">Dic </t>
  </si>
  <si>
    <t>Sorgo</t>
  </si>
  <si>
    <t>Importaciones de maíz y productos sustitutos</t>
  </si>
  <si>
    <t>Maíz amarillo, FOB puerto argentino</t>
  </si>
  <si>
    <t>Maíz yellow n° 2, FOB Golfo, EE.UU.</t>
  </si>
  <si>
    <t>Precio maíz nacional</t>
  </si>
  <si>
    <t>Semana</t>
  </si>
  <si>
    <t>Fecha</t>
  </si>
  <si>
    <t>Precios promedios nacionales informados por la industria</t>
  </si>
  <si>
    <t>US$/tonelada</t>
  </si>
  <si>
    <t>Región Metropolitana</t>
  </si>
  <si>
    <t>Consumo</t>
  </si>
  <si>
    <t xml:space="preserve">Evolución de los precios en los mercados de Argentina, Estados Unidos y Chile </t>
  </si>
  <si>
    <t>Evolución de los precios del maíz en el mercado de futuros de Chicago</t>
  </si>
  <si>
    <t xml:space="preserve">(precios diarios en US$/tonelada) </t>
  </si>
  <si>
    <t>Teatinos 40, piso 7. Santiago, Chile</t>
  </si>
  <si>
    <t>Teléfono :(56- 2) 3973000</t>
  </si>
  <si>
    <t>Fax :(56- 2) 3973111</t>
  </si>
  <si>
    <t xml:space="preserve">www.odepa.gob.cl  </t>
  </si>
  <si>
    <t>TABLA DE CONTENIDO</t>
  </si>
  <si>
    <t>Descripción</t>
  </si>
  <si>
    <t>Página</t>
  </si>
  <si>
    <t xml:space="preserve">  Nº 1</t>
  </si>
  <si>
    <t xml:space="preserve">  Nº 2</t>
  </si>
  <si>
    <t xml:space="preserve">  Nº 3</t>
  </si>
  <si>
    <t xml:space="preserve">  Nº 5</t>
  </si>
  <si>
    <t xml:space="preserve">  Nº 6</t>
  </si>
  <si>
    <t xml:space="preserve">  Nº 7</t>
  </si>
  <si>
    <t xml:space="preserve">  Nº 8</t>
  </si>
  <si>
    <t xml:space="preserve">  Nº 9</t>
  </si>
  <si>
    <t>Gráfico</t>
  </si>
  <si>
    <t>Participación por país en las importaciones de maíz</t>
  </si>
  <si>
    <t>2009-2011</t>
  </si>
  <si>
    <t>Cuadros</t>
  </si>
  <si>
    <t>Evolución mensual de las importaciones de maíz (toneladas)</t>
  </si>
  <si>
    <t xml:space="preserve">Evolución mensual de las importaciones de maíz </t>
  </si>
  <si>
    <t>Evolución mensual de las importaciones de maíz</t>
  </si>
  <si>
    <t>Producción, importación y consumo aparente de maíz</t>
  </si>
  <si>
    <t>Balance mundial de oferta y demanda de maíz</t>
  </si>
  <si>
    <t>Relación entre producción y demanda mundial de maíz</t>
  </si>
  <si>
    <t>Precios promedios informados por la industria por región</t>
  </si>
  <si>
    <t>Año: 2010</t>
  </si>
  <si>
    <t>Superficie, producción y rendimiento regional de maíz (Coquimbo a Valdivia)</t>
  </si>
  <si>
    <t>Participación año</t>
  </si>
  <si>
    <t>Producción (toneladas)</t>
  </si>
  <si>
    <t>Rendimiento (quintales/hectárea)</t>
  </si>
  <si>
    <t>Precios promedio nacionales informados por la industria</t>
  </si>
  <si>
    <t>VII Región del Maule</t>
  </si>
  <si>
    <r>
      <t>VI Región del L</t>
    </r>
    <r>
      <rPr>
        <sz val="10"/>
        <color indexed="10"/>
        <rFont val="Arial"/>
        <family val="2"/>
      </rPr>
      <t>.</t>
    </r>
    <r>
      <rPr>
        <sz val="10"/>
        <rFont val="Arial"/>
        <family val="2"/>
      </rPr>
      <t xml:space="preserve"> B</t>
    </r>
    <r>
      <rPr>
        <sz val="10"/>
        <color indexed="10"/>
        <rFont val="Arial"/>
        <family val="2"/>
      </rPr>
      <t>.</t>
    </r>
    <r>
      <rPr>
        <sz val="10"/>
        <rFont val="Arial"/>
        <family val="2"/>
      </rPr>
      <t xml:space="preserve"> O'Higgins</t>
    </r>
  </si>
  <si>
    <t>VIII Región del Bío Bío</t>
  </si>
  <si>
    <t>Superficie (hectáreas)</t>
  </si>
  <si>
    <t xml:space="preserve"> FUENTE : elaborado por Odepa con información del INE</t>
  </si>
  <si>
    <t>2006-2011</t>
  </si>
  <si>
    <t>2010/11 estimado</t>
  </si>
  <si>
    <t>2011/12 proyectado</t>
  </si>
  <si>
    <t>(millones de toneladas)</t>
  </si>
  <si>
    <t>Alimentos preparados</t>
  </si>
  <si>
    <t>Proyección del balance mundial de oferta y demanda de maíz temporada 2011/12 por mes</t>
  </si>
  <si>
    <t>Mes de la proyección</t>
  </si>
  <si>
    <t>FUENTE: elaborado por Odepa con información del Servicio Nacional de Aduanas.</t>
  </si>
  <si>
    <t>Variación  anual</t>
  </si>
  <si>
    <t xml:space="preserve"> (%)</t>
  </si>
  <si>
    <t>aparente</t>
  </si>
  <si>
    <t>Maíz grano</t>
  </si>
  <si>
    <t>Fuente: elaborado por Odepa</t>
  </si>
  <si>
    <t>s/c</t>
  </si>
  <si>
    <t>s/c: sin información de compras</t>
  </si>
  <si>
    <t>Evolución mensual del precio del maíz, en dólares</t>
  </si>
  <si>
    <t>(precios semanales nominales en $/kg)</t>
  </si>
  <si>
    <t>Superficie, producción y rendimiento regional de maíz (Coquimbo a Los Lagos)</t>
  </si>
  <si>
    <t>Cuadro Nº 6</t>
  </si>
  <si>
    <t>Proyecciones de la relación entre producción y demanda mundial de maíz</t>
  </si>
  <si>
    <t>Cuadro Nº 10</t>
  </si>
  <si>
    <t>Cuadro Nº 11</t>
  </si>
  <si>
    <t xml:space="preserve">  Nº 10</t>
  </si>
  <si>
    <t xml:space="preserve">  Nº 11</t>
  </si>
  <si>
    <t>20010/11</t>
  </si>
  <si>
    <t>Otas</t>
  </si>
  <si>
    <t>Costo real de importación por país de origen</t>
  </si>
  <si>
    <t>Mes</t>
  </si>
  <si>
    <t>Costo alternativo de importación desde Argentina (Odepa)</t>
  </si>
  <si>
    <t>Importaciones de maíz y productos sustitutos (volumen)</t>
  </si>
  <si>
    <t>Cuadro Nº 12</t>
  </si>
  <si>
    <t xml:space="preserve">  Nº 12</t>
  </si>
  <si>
    <t>NOTA: los precios pueden tener distintas condiciones de pago. Para más detalle ver en www.cotrisa.cl</t>
  </si>
  <si>
    <t>Importaciones de maíz por principal país de origen</t>
  </si>
  <si>
    <t>Marcelo Muñoz V.</t>
  </si>
  <si>
    <t>Publicación de la Oficina de Estudios y Políticas Agrarias (Odepa)</t>
  </si>
  <si>
    <t>del Ministerio de Agricultura, Gobierno de Chile</t>
  </si>
  <si>
    <t>Director y Representante Legal</t>
  </si>
  <si>
    <t>Gustavo Rojas Le-Bert</t>
  </si>
  <si>
    <t>Se puede reproducir total o parcialmente citando la fuente</t>
  </si>
  <si>
    <t>Maíz: producción, precios y comercio exterior</t>
  </si>
  <si>
    <t xml:space="preserve">Costo promedio ponderado de importación </t>
  </si>
  <si>
    <t>Otras</t>
  </si>
  <si>
    <t>2011/2012</t>
  </si>
  <si>
    <t>Importaciones de maíz y productos sustitutos (costo promedio ponderado de importación)</t>
  </si>
  <si>
    <t>Importaciones de maíz y productos sustitutos  (costo promedio ponderado de importación)</t>
  </si>
  <si>
    <t xml:space="preserve"> Fuente: elaborado por Odepa con información del INE, Aduana y SAG</t>
  </si>
  <si>
    <t>Volumen (toneladas)</t>
  </si>
  <si>
    <t>Fuente: elaborado por Odepa con información del Servicio Nacional de Aduanas.</t>
  </si>
  <si>
    <t>(US$ / tonelada CIF)   2006-2011</t>
  </si>
  <si>
    <t>Código aduana</t>
  </si>
  <si>
    <t>Proyección del balance mundial de oferta y demanda de maíz temporada 2011/12, por mes</t>
  </si>
  <si>
    <t>US$ CIF / ton</t>
  </si>
  <si>
    <t>Precios promedio informados por la industria, por regiones</t>
  </si>
  <si>
    <t>Cuadro Nº 4</t>
  </si>
  <si>
    <t>Cuadro Nº 8b</t>
  </si>
  <si>
    <t xml:space="preserve">  Nº 4</t>
  </si>
  <si>
    <t xml:space="preserve">  Nº 8b</t>
  </si>
  <si>
    <t xml:space="preserve">          Avance octubre de 2011</t>
  </si>
  <si>
    <t xml:space="preserve">          Noviembre 2011</t>
  </si>
  <si>
    <t>Total  ene-oct</t>
  </si>
  <si>
    <t>Participación ene-oct</t>
  </si>
  <si>
    <t>2011 estimado</t>
  </si>
  <si>
    <t>2012 proyectado</t>
  </si>
  <si>
    <t>Años: 2006 - 2012</t>
  </si>
  <si>
    <t>A oct 2011</t>
  </si>
  <si>
    <t>A oct 2010</t>
  </si>
  <si>
    <t>Promedio ene-oct</t>
  </si>
  <si>
    <t>Desde mayo de 2011 Argentina es nuestro exclusivo abastecedor de maíz importado, llegando a un 60% del total de las importaciones del 2011.</t>
  </si>
  <si>
    <t>Producción, importación y consumo aparente de maíz grano</t>
  </si>
  <si>
    <t>Noviembre de 2011 (millones de toneladas)</t>
  </si>
  <si>
    <t>En su informe de Octubre de las intenciones de siembra, el INE ajustó al alza sus proyecciones de siembra para esta temporada, pasando de 132.876 a 135.800 las hectareas sembradasde maíz en el país.</t>
  </si>
  <si>
    <t>El precio en la bolsa de Chicago para el maíz puesto en mayo de 2012 (semana 44) alcanzó un promedio semanal de US$ 263 por tonelada, es decir, unos $130 por kilo de maíz. De mantenerse las condiciones actuales, los costos de importar maíz a Chile en mayo de 2012 alcanzarían a $ 165,48 por kilo, por lo que los precios nacionales podrían fluctuar alrededor de $ 150-155 por kilo de maíz.
Estas expectativas de alza en el precio, hasta el momento, no compensan el alza de casi 30% en los costos de producción del grano; sin embargo se mantiene la expectativa de un resultado positivo para el ejercicio 2011/12.</t>
  </si>
  <si>
    <t xml:space="preserve">       Maíz: producción, precios y comercio exterior</t>
  </si>
  <si>
    <t>En octubre se desaduanaron 70.290 toneladas de maíz, lo que significa nuevamente un decenso en las importaciones acumuladas en el año de maíz, confirmandose la tendencia que viene desde el 2006.
De continuar esta tendencia el año 2011 en total se importarán unas 460.000 toneladas de maíz entero, que representan solo un 12% del consumo nacional de maíz..</t>
  </si>
  <si>
    <t>El INE, en su informe de octubre de 2011, aumentó las intenciones de siembra de maíz para la temporada 2011/12. El ajuste deja como pronostico un total de 135.800 hectáreas, es decir 13,3% más que en la temporada anterior. Si los rendimientos se mantienen similares a los de la temporada 2010/11 (120 qq/há), se obtendrá una producción record de 1,63 millones de toneladas de maíz, de las cuales 1,56 corresponderían a maíz grano.
Como el consumo de maíz en Chile es de aproximadamente 1,9 millones de toneladas, la producción nacional abastecería un 88% del consumo nacional del grano, frente a un 78% de la temporada anterior. Esto significa el consumo de 10,5 meses del año frente a los 9,4 meses de la temporada anterior. Si bien este volumen puede ser almacenado (silos bolsas), se pueden presentar problemas en la recepción del grano, ya que este volumen está concentrado sólo en los meses de cosecha nacional.
Otro factor que puede agravar la situación de recepción es el secado del grano, ya que las plantas de secado tienen una capacidad limitada de flujo.
El desafío para la próxima cosecha será el llegar con una humedad de 14,5%.  Una mayor humedad del grano en cosecha provocará una mayor demanda de  secado y, por ende, un alza en los precios de este servicio.
El precio del grano tiene buenas expectativas para los productores, lo cual es en parte responsable del aumento en la superficie cultivada nacional.</t>
  </si>
  <si>
    <t>Hasta octubre de 2011 se ha importado mas maíz partido que lo que se ingresó en todo el 2010. De acuerdo a las actuales cifras, el pronostico de importación aumentaría con respecto al boletín pasado hasta las 260 mil toneladas de maíz partido ingresado el 2011.
Las importaciones de sorgo también han aumentado y podrían llegar a las 723 mil toneladas el 2011. Tan solo las importaciones de alimentos preparados podrían bajar con respecto a lo importado en años anteriores.</t>
  </si>
  <si>
    <t xml:space="preserve">Los costos de importación promedio a octubre del maíz y maíz partido subió 3 dolares por tonelada con respecto al informe anterior, el de sorgo solo subió un dólar lo que hace este producto mas interesante en el reemplazo en la dieta. Los alimentos preparados subieron 7 dólares por tonelada, lo que desincentiva su uso. </t>
  </si>
  <si>
    <t>Se mantienen los precios informados por la industria en Septiembre. Sin embargo, en octubre y debido al alza en el precio del dolar, el precio del maíz medido en dolares baja desde los US$ 287 hasta los US$ 271 por tonelada.</t>
  </si>
  <si>
    <t>En octubre se reflejó lo esperado en materia de precios y marcó la separación de lo acontecido el 2008 con lo que está sucediendo hoy en los mercados.</t>
  </si>
  <si>
    <t>El informe WASDE de octubre mostró un frenó la caida en los precios que se venía producciendo desde septiembre. El precio internacional, durante el mes de octubre se ha estabilizado alrededor de los $ 142 por kilo para el maíz norteamericano y en $ 141,5 para el maíz argentino, llevando los costos alternativos de importación promedio de maíz a $ 161,6 por kilo de maíz.
El precio del maíz nacional sigue sin variaciones en $138,78 por kilo.</t>
  </si>
  <si>
    <t>El costo real de importar maíz en octubre subió a US$ 338,65 por tonelada puesto en puerto chileno. Esto equivale a $ 173,3 por kilos de maíz, y el costo de importar maíz partido llegó a los US$ 289 es decir $ 147,9. Como el precio nacional está en los $ 138,78 por ahora se asemeja más al precio del maíz partido que al precio del maíz grano importado.</t>
  </si>
  <si>
    <t>Se mantiene la demanda por encima de la producción,  según el informe WASDE de noviembre del USDA. Por lo tanto continúa la presión al alza sobre los precios.</t>
  </si>
  <si>
    <r>
      <rPr>
        <sz val="9"/>
        <rFont val="Arial"/>
        <family val="2"/>
      </rPr>
      <t>El informe WASDE del USDA de octubre de 2011 baja la proyección de producción mundial en 1,1 millones de toneladas y las proyecciones de demanda mundial se reducen en 0,2 millones de toneladas, con lo cual los stocks finales caen 1,62 con respecto al mes anterior. Esto debería presionar al alza en los precios o al menos contrarestar los efectos que se están dando en los mercados como consecuencia de la crisis que está afectando a varios países europeos. 
Estados Unidos y México son los países que más contribuyen a la caida en la producción, con una merma de 3,12 y 3,5 millones de toneladas con respecto al mes pasado respectivamente.
Por su parte, China y Argentina contribuyen a compensar esta caida, con proyecciones de alza en sus cosechas para la temporada 2011/12 de 2,5 y 1,5 millones de toneladas respectivamente.</t>
    </r>
    <r>
      <rPr>
        <sz val="9"/>
        <color indexed="10"/>
        <rFont val="Arial"/>
        <family val="2"/>
      </rPr>
      <t xml:space="preserve">
 </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</si>
</sst>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mm/yy"/>
    <numFmt numFmtId="173" formatCode="0.0"/>
    <numFmt numFmtId="174" formatCode="#,##0.0_);\(#,##0.0\)"/>
    <numFmt numFmtId="175" formatCode="0.0_)"/>
    <numFmt numFmtId="176" formatCode="0.0%"/>
    <numFmt numFmtId="177" formatCode="#,##0.0"/>
    <numFmt numFmtId="178" formatCode="_-* #,##0_-;\-* #,##0_-;_-* \-_-;_-@_-"/>
    <numFmt numFmtId="179" formatCode="_-* #,##0.00_-;\-* #,##0.00_-;_-* \-??_-;_-@_-"/>
    <numFmt numFmtId="180" formatCode="_(* #,##0.0_);_(* \(#,##0.0\);_(* &quot;-&quot;_);_(@_)"/>
    <numFmt numFmtId="181" formatCode="_-* #,##0_-;\-* #,##0_-;_-* \-??_-;_-@_-"/>
    <numFmt numFmtId="182" formatCode="dd/mm/yy;@"/>
    <numFmt numFmtId="183" formatCode="_-* #,##0.00\ _p_t_a_-;\-* #,##0.00\ _p_t_a_-;_-* &quot;-&quot;??\ _p_t_a_-;_-@_-"/>
    <numFmt numFmtId="184" formatCode="#,##0.00_ ;\-#,##0.00\ "/>
    <numFmt numFmtId="185" formatCode="mmm/yyyy;@"/>
    <numFmt numFmtId="186" formatCode="#,##0_);\(#,##0\)"/>
  </numFmts>
  <fonts count="85">
    <font>
      <sz val="14"/>
      <name val="Arial MT"/>
      <family val="2"/>
    </font>
    <font>
      <sz val="11"/>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sz val="10"/>
      <name val="Courier New"/>
      <family val="3"/>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2"/>
      <name val="Arial"/>
      <family val="2"/>
    </font>
    <font>
      <sz val="9"/>
      <name val="Arial MT"/>
      <family val="2"/>
    </font>
    <font>
      <b/>
      <sz val="9"/>
      <name val="Arial"/>
      <family val="2"/>
    </font>
    <font>
      <sz val="9"/>
      <name val="Arial"/>
      <family val="2"/>
    </font>
    <font>
      <sz val="8"/>
      <name val="Arial"/>
      <family val="2"/>
    </font>
    <font>
      <sz val="10"/>
      <name val="Arial MT"/>
      <family val="2"/>
    </font>
    <font>
      <u val="single"/>
      <sz val="10"/>
      <color indexed="12"/>
      <name val="Arial"/>
      <family val="2"/>
    </font>
    <font>
      <b/>
      <sz val="10"/>
      <name val="Tahoma"/>
      <family val="2"/>
    </font>
    <font>
      <sz val="8"/>
      <name val="Verdana"/>
      <family val="2"/>
    </font>
    <font>
      <sz val="7"/>
      <name val="Verdana"/>
      <family val="2"/>
    </font>
    <font>
      <b/>
      <sz val="10"/>
      <name val="Arial"/>
      <family val="2"/>
    </font>
    <font>
      <b/>
      <sz val="9"/>
      <name val="Verdana"/>
      <family val="2"/>
    </font>
    <font>
      <b/>
      <sz val="8"/>
      <name val="Arial"/>
      <family val="2"/>
    </font>
    <font>
      <sz val="9"/>
      <name val="Verdana"/>
      <family val="2"/>
    </font>
    <font>
      <b/>
      <sz val="10"/>
      <name val="Arial MT"/>
      <family val="2"/>
    </font>
    <font>
      <b/>
      <sz val="9"/>
      <name val="Arial MT"/>
      <family val="2"/>
    </font>
    <font>
      <sz val="10"/>
      <color indexed="10"/>
      <name val="Arial"/>
      <family val="2"/>
    </font>
    <font>
      <sz val="10"/>
      <name val="Verdana"/>
      <family val="2"/>
    </font>
    <font>
      <sz val="16"/>
      <name val="Verdana"/>
      <family val="2"/>
    </font>
    <font>
      <sz val="9"/>
      <color indexed="10"/>
      <name val="Arial"/>
      <family val="2"/>
    </font>
    <font>
      <sz val="10"/>
      <color indexed="8"/>
      <name val="Arial"/>
      <family val="0"/>
    </font>
    <font>
      <sz val="6.5"/>
      <color indexed="8"/>
      <name val="Arial"/>
      <family val="0"/>
    </font>
    <font>
      <sz val="8"/>
      <color indexed="8"/>
      <name val="Arial"/>
      <family val="0"/>
    </font>
    <font>
      <sz val="14"/>
      <color indexed="8"/>
      <name val="Arial MT"/>
      <family val="0"/>
    </font>
    <font>
      <b/>
      <sz val="10"/>
      <color indexed="8"/>
      <name val="Arial MT"/>
      <family val="0"/>
    </font>
    <font>
      <sz val="8.5"/>
      <color indexed="8"/>
      <name val="Arial"/>
      <family val="0"/>
    </font>
    <font>
      <sz val="5.2"/>
      <color indexed="8"/>
      <name val="Arial"/>
      <family val="0"/>
    </font>
    <font>
      <b/>
      <sz val="9"/>
      <color indexed="8"/>
      <name val="Arial MT"/>
      <family val="0"/>
    </font>
    <font>
      <sz val="8"/>
      <color indexed="8"/>
      <name val="Arial MT"/>
      <family val="0"/>
    </font>
    <font>
      <sz val="6.2"/>
      <color indexed="8"/>
      <name val="Arial"/>
      <family val="0"/>
    </font>
    <font>
      <sz val="9"/>
      <color indexed="8"/>
      <name val="Arial MT"/>
      <family val="0"/>
    </font>
    <font>
      <b/>
      <sz val="7"/>
      <color indexed="12"/>
      <name val="Verdana"/>
      <family val="2"/>
    </font>
    <font>
      <b/>
      <sz val="10"/>
      <color indexed="8"/>
      <name val="Verdana"/>
      <family val="2"/>
    </font>
    <font>
      <sz val="10"/>
      <color indexed="63"/>
      <name val="Arial"/>
      <family val="2"/>
    </font>
    <font>
      <sz val="11"/>
      <color indexed="8"/>
      <name val="Verdana"/>
      <family val="2"/>
    </font>
    <font>
      <sz val="10"/>
      <color indexed="8"/>
      <name val="Verdana"/>
      <family val="2"/>
    </font>
    <font>
      <sz val="12"/>
      <color indexed="8"/>
      <name val="Verdana"/>
      <family val="2"/>
    </font>
    <font>
      <sz val="12"/>
      <color indexed="63"/>
      <name val="Verdana"/>
      <family val="2"/>
    </font>
    <font>
      <b/>
      <sz val="12"/>
      <color indexed="63"/>
      <name val="Verdana"/>
      <family val="2"/>
    </font>
    <font>
      <sz val="7"/>
      <color indexed="8"/>
      <name val="Verdana"/>
      <family val="2"/>
    </font>
    <font>
      <sz val="9"/>
      <color indexed="10"/>
      <name val="Arial MT"/>
      <family val="2"/>
    </font>
    <font>
      <sz val="10"/>
      <color indexed="10"/>
      <name val="Verdana"/>
      <family val="2"/>
    </font>
    <font>
      <b/>
      <sz val="10"/>
      <color indexed="8"/>
      <name val="Arial"/>
      <family val="2"/>
    </font>
    <font>
      <b/>
      <sz val="9"/>
      <color indexed="8"/>
      <name val="Arial"/>
      <family val="0"/>
    </font>
    <font>
      <b/>
      <sz val="8"/>
      <color indexed="8"/>
      <name val="Arial"/>
      <family val="0"/>
    </font>
    <font>
      <sz val="1"/>
      <color indexed="8"/>
      <name val="Arial"/>
      <family val="0"/>
    </font>
    <font>
      <sz val="1"/>
      <color indexed="8"/>
      <name val="Arial MT"/>
      <family val="0"/>
    </font>
    <font>
      <sz val="11"/>
      <color theme="1"/>
      <name val="Arial"/>
      <family val="2"/>
    </font>
    <font>
      <b/>
      <sz val="7"/>
      <color rgb="FF0066CC"/>
      <name val="Verdana"/>
      <family val="2"/>
    </font>
    <font>
      <b/>
      <sz val="10"/>
      <color theme="1"/>
      <name val="Verdana"/>
      <family val="2"/>
    </font>
    <font>
      <sz val="10"/>
      <color theme="1"/>
      <name val="Arial"/>
      <family val="2"/>
    </font>
    <font>
      <sz val="10"/>
      <color rgb="FFFF0000"/>
      <name val="Arial"/>
      <family val="2"/>
    </font>
    <font>
      <sz val="9"/>
      <color rgb="FFFF0000"/>
      <name val="Arial"/>
      <family val="2"/>
    </font>
    <font>
      <sz val="10"/>
      <color rgb="FF3A434E"/>
      <name val="Arial"/>
      <family val="2"/>
    </font>
    <font>
      <sz val="11"/>
      <color theme="1"/>
      <name val="Verdana"/>
      <family val="2"/>
    </font>
    <font>
      <sz val="10"/>
      <color theme="1"/>
      <name val="Verdana"/>
      <family val="2"/>
    </font>
    <font>
      <sz val="12"/>
      <color theme="1"/>
      <name val="Verdana"/>
      <family val="2"/>
    </font>
    <font>
      <sz val="12"/>
      <color rgb="FF333333"/>
      <name val="Verdana"/>
      <family val="2"/>
    </font>
    <font>
      <b/>
      <sz val="12"/>
      <color rgb="FF333333"/>
      <name val="Verdana"/>
      <family val="2"/>
    </font>
    <font>
      <sz val="7"/>
      <color theme="1"/>
      <name val="Verdana"/>
      <family val="2"/>
    </font>
    <font>
      <sz val="9"/>
      <color rgb="FFFF0000"/>
      <name val="Arial MT"/>
      <family val="2"/>
    </font>
    <font>
      <sz val="10"/>
      <color rgb="FFFF0000"/>
      <name val="Verdana"/>
      <family val="2"/>
    </font>
    <font>
      <b/>
      <sz val="10"/>
      <color rgb="FF000000"/>
      <name val="Arial"/>
      <family val="2"/>
    </font>
    <font>
      <b/>
      <sz val="8"/>
      <name val="Arial MT"/>
      <family val="2"/>
    </font>
  </fonts>
  <fills count="20">
    <fill>
      <patternFill/>
    </fill>
    <fill>
      <patternFill patternType="gray125"/>
    </fill>
    <fill>
      <patternFill patternType="solid">
        <fgColor indexed="41"/>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theme="0" tint="-0.04997999966144562"/>
        <bgColor indexed="64"/>
      </patternFill>
    </fill>
    <fill>
      <patternFill patternType="solid">
        <fgColor theme="0"/>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49"/>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49"/>
      </bottom>
    </border>
    <border>
      <left/>
      <right/>
      <top style="thin">
        <color indexed="49"/>
      </top>
      <bottom style="double">
        <color indexed="49"/>
      </bottom>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thin"/>
    </border>
    <border>
      <left style="thin"/>
      <right style="thin"/>
      <top/>
      <bottom/>
    </border>
    <border>
      <left style="thin"/>
      <right style="thin"/>
      <top/>
      <bottom style="thin"/>
    </border>
    <border>
      <left style="thin"/>
      <right/>
      <top style="thin"/>
      <bottom style="thin"/>
    </border>
    <border>
      <left style="thin">
        <color indexed="8"/>
      </left>
      <right style="thin">
        <color indexed="8"/>
      </right>
      <top/>
      <bottom style="thin">
        <color indexed="8"/>
      </bottom>
    </border>
    <border>
      <left style="thin">
        <color indexed="8"/>
      </left>
      <right style="thin">
        <color indexed="8"/>
      </right>
      <top/>
      <bottom/>
    </border>
    <border>
      <left/>
      <right style="thin">
        <color indexed="8"/>
      </right>
      <top/>
      <bottom/>
    </border>
    <border>
      <left/>
      <right style="thin">
        <color indexed="8"/>
      </right>
      <top/>
      <bottom style="thin">
        <color indexed="8"/>
      </bottom>
    </border>
    <border>
      <left style="thin">
        <color indexed="8"/>
      </left>
      <right/>
      <top/>
      <bottom/>
    </border>
    <border>
      <left style="thin"/>
      <right/>
      <top style="thin"/>
      <bottom/>
    </border>
    <border>
      <left style="thin"/>
      <right style="thin"/>
      <top style="thin"/>
      <bottom/>
    </border>
    <border>
      <left style="thin"/>
      <right/>
      <top/>
      <bottom/>
    </border>
    <border>
      <left style="thin">
        <color indexed="8"/>
      </left>
      <right style="thin">
        <color indexed="8"/>
      </right>
      <top style="thin"/>
      <bottom style="thin"/>
    </border>
    <border>
      <left/>
      <right style="thin">
        <color indexed="8"/>
      </right>
      <top style="thin"/>
      <bottom style="thin"/>
    </border>
    <border>
      <left style="thin">
        <color indexed="8"/>
      </left>
      <right style="thin"/>
      <top style="thin"/>
      <bottom style="thin"/>
    </border>
    <border>
      <left/>
      <right style="thin"/>
      <top style="thin"/>
      <bottom style="thin"/>
    </border>
    <border>
      <left/>
      <right/>
      <top style="thin"/>
      <bottom/>
    </border>
    <border>
      <left/>
      <right style="thin"/>
      <top style="thin"/>
      <bottom/>
    </border>
    <border>
      <left/>
      <right style="thin">
        <color indexed="8"/>
      </right>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bottom/>
    </border>
    <border>
      <left style="thin"/>
      <right style="thin">
        <color indexed="8"/>
      </right>
      <top style="thin"/>
      <bottom style="thin"/>
    </border>
    <border>
      <left style="thin">
        <color indexed="8"/>
      </left>
      <right style="thin">
        <color indexed="8"/>
      </right>
      <top style="thin">
        <color indexed="8"/>
      </top>
      <bottom/>
    </border>
    <border>
      <left/>
      <right style="thin"/>
      <top/>
      <bottom/>
    </border>
    <border>
      <left style="thin"/>
      <right style="thin">
        <color indexed="8"/>
      </right>
      <top/>
      <bottom/>
    </border>
    <border>
      <left style="thin">
        <color indexed="8"/>
      </left>
      <right/>
      <top style="thin"/>
      <bottom style="thin">
        <color indexed="8"/>
      </bottom>
    </border>
    <border>
      <left/>
      <right style="thin">
        <color indexed="8"/>
      </right>
      <top style="thin"/>
      <bottom style="thin">
        <color indexed="8"/>
      </bottom>
    </border>
    <border>
      <left/>
      <right/>
      <top style="thin"/>
      <bottom style="thin">
        <color indexed="8"/>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5" fillId="10" borderId="0" applyNumberFormat="0" applyBorder="0" applyAlignment="0" applyProtection="0"/>
    <xf numFmtId="0" fontId="6" fillId="11" borderId="1" applyNumberFormat="0" applyAlignment="0" applyProtection="0"/>
    <xf numFmtId="0" fontId="7" fillId="12" borderId="2" applyNumberFormat="0" applyAlignment="0" applyProtection="0"/>
    <xf numFmtId="0" fontId="8" fillId="0" borderId="3" applyNumberFormat="0" applyFill="0" applyAlignment="0" applyProtection="0"/>
    <xf numFmtId="0" fontId="18" fillId="0" borderId="4" applyNumberFormat="0" applyFill="0" applyAlignment="0" applyProtection="0"/>
    <xf numFmtId="0" fontId="9" fillId="0" borderId="0" applyNumberFormat="0" applyFill="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9" borderId="0" applyNumberFormat="0" applyBorder="0" applyAlignment="0" applyProtection="0"/>
    <xf numFmtId="0" fontId="4" fillId="16" borderId="0" applyNumberFormat="0" applyBorder="0" applyAlignment="0" applyProtection="0"/>
    <xf numFmtId="0" fontId="10" fillId="7" borderId="1" applyNumberFormat="0" applyAlignment="0" applyProtection="0"/>
    <xf numFmtId="0" fontId="27" fillId="0" borderId="0" applyNumberFormat="0" applyFill="0" applyBorder="0" applyAlignment="0" applyProtection="0"/>
    <xf numFmtId="0" fontId="11" fillId="17" borderId="0" applyNumberFormat="0" applyBorder="0" applyAlignment="0" applyProtection="0"/>
    <xf numFmtId="179" fontId="0" fillId="0" borderId="0" applyFill="0" applyBorder="0" applyAlignment="0" applyProtection="0"/>
    <xf numFmtId="178" fontId="0" fillId="0" borderId="0" applyFill="0" applyBorder="0" applyAlignment="0" applyProtection="0"/>
    <xf numFmtId="183"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7" borderId="0" applyNumberFormat="0" applyBorder="0" applyAlignment="0" applyProtection="0"/>
    <xf numFmtId="0" fontId="13" fillId="0" borderId="0">
      <alignment/>
      <protection/>
    </xf>
    <xf numFmtId="0" fontId="68" fillId="0" borderId="0">
      <alignment/>
      <protection/>
    </xf>
    <xf numFmtId="0" fontId="2" fillId="0" borderId="0">
      <alignment/>
      <protection/>
    </xf>
    <xf numFmtId="0" fontId="6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1" fillId="0" borderId="0">
      <alignment/>
      <protection/>
    </xf>
    <xf numFmtId="0" fontId="0" fillId="4" borderId="5" applyNumberFormat="0" applyAlignment="0" applyProtection="0"/>
    <xf numFmtId="9" fontId="0" fillId="0" borderId="0" applyFill="0" applyBorder="0" applyAlignment="0" applyProtection="0"/>
    <xf numFmtId="9" fontId="2" fillId="0" borderId="0" applyFont="0" applyFill="0" applyBorder="0" applyAlignment="0" applyProtection="0"/>
    <xf numFmtId="0" fontId="14" fillId="11"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9" fillId="0" borderId="7" applyNumberFormat="0" applyFill="0" applyAlignment="0" applyProtection="0"/>
    <xf numFmtId="0" fontId="9" fillId="0" borderId="8" applyNumberFormat="0" applyFill="0" applyAlignment="0" applyProtection="0"/>
    <xf numFmtId="0" fontId="20" fillId="0" borderId="9" applyNumberFormat="0" applyFill="0" applyAlignment="0" applyProtection="0"/>
  </cellStyleXfs>
  <cellXfs count="347">
    <xf numFmtId="0" fontId="0" fillId="0" borderId="0" xfId="0" applyAlignment="1">
      <alignment/>
    </xf>
    <xf numFmtId="0" fontId="23" fillId="0" borderId="0" xfId="0" applyFont="1" applyBorder="1" applyAlignment="1">
      <alignment horizontal="center"/>
    </xf>
    <xf numFmtId="0" fontId="24" fillId="0" borderId="0" xfId="0" applyFont="1" applyAlignment="1">
      <alignment/>
    </xf>
    <xf numFmtId="0" fontId="24" fillId="0" borderId="0" xfId="0" applyFont="1" applyBorder="1" applyAlignment="1">
      <alignment/>
    </xf>
    <xf numFmtId="0" fontId="24" fillId="0" borderId="0" xfId="0" applyFont="1" applyBorder="1" applyAlignment="1" applyProtection="1">
      <alignment horizontal="center" vertical="center"/>
      <protection/>
    </xf>
    <xf numFmtId="0" fontId="24" fillId="0" borderId="0" xfId="0" applyFont="1" applyAlignment="1" applyProtection="1">
      <alignment horizontal="center" vertical="center"/>
      <protection/>
    </xf>
    <xf numFmtId="174" fontId="24" fillId="0" borderId="0" xfId="0" applyNumberFormat="1" applyFont="1" applyBorder="1" applyAlignment="1" applyProtection="1">
      <alignment horizontal="right"/>
      <protection/>
    </xf>
    <xf numFmtId="0" fontId="24" fillId="0" borderId="0" xfId="0" applyFont="1" applyBorder="1" applyAlignment="1" applyProtection="1">
      <alignment horizontal="center"/>
      <protection/>
    </xf>
    <xf numFmtId="0" fontId="24" fillId="0" borderId="0" xfId="0" applyFont="1" applyAlignment="1" applyProtection="1">
      <alignment horizontal="right"/>
      <protection/>
    </xf>
    <xf numFmtId="0" fontId="24" fillId="0" borderId="0" xfId="0" applyFont="1" applyBorder="1" applyAlignment="1" applyProtection="1">
      <alignment/>
      <protection/>
    </xf>
    <xf numFmtId="3" fontId="24" fillId="0" borderId="0" xfId="0" applyNumberFormat="1" applyFont="1" applyAlignment="1">
      <alignment/>
    </xf>
    <xf numFmtId="0" fontId="25" fillId="0" borderId="0" xfId="0" applyFont="1" applyAlignment="1">
      <alignment/>
    </xf>
    <xf numFmtId="3" fontId="25" fillId="0" borderId="0" xfId="0" applyNumberFormat="1" applyFont="1" applyAlignment="1">
      <alignment/>
    </xf>
    <xf numFmtId="3" fontId="25" fillId="0" borderId="0" xfId="0" applyNumberFormat="1" applyFont="1" applyBorder="1" applyAlignment="1">
      <alignment/>
    </xf>
    <xf numFmtId="0" fontId="25" fillId="0" borderId="0" xfId="0" applyFont="1" applyBorder="1" applyAlignment="1">
      <alignment/>
    </xf>
    <xf numFmtId="0" fontId="24" fillId="0" borderId="0" xfId="0" applyFont="1" applyBorder="1" applyAlignment="1">
      <alignment horizontal="center"/>
    </xf>
    <xf numFmtId="0" fontId="24" fillId="0" borderId="0" xfId="0" applyFont="1" applyAlignment="1">
      <alignment horizontal="center"/>
    </xf>
    <xf numFmtId="173" fontId="24" fillId="0" borderId="0" xfId="0" applyNumberFormat="1" applyFont="1" applyBorder="1" applyAlignment="1">
      <alignment/>
    </xf>
    <xf numFmtId="3" fontId="23" fillId="0" borderId="0" xfId="0" applyNumberFormat="1" applyFont="1" applyBorder="1" applyAlignment="1">
      <alignment/>
    </xf>
    <xf numFmtId="173" fontId="23" fillId="0" borderId="0" xfId="0" applyNumberFormat="1" applyFont="1" applyBorder="1" applyAlignment="1">
      <alignment/>
    </xf>
    <xf numFmtId="2" fontId="24" fillId="0" borderId="0" xfId="0" applyNumberFormat="1" applyFont="1" applyBorder="1" applyAlignment="1">
      <alignment horizontal="center"/>
    </xf>
    <xf numFmtId="173" fontId="24" fillId="0" borderId="0" xfId="0" applyNumberFormat="1" applyFont="1" applyBorder="1" applyAlignment="1" applyProtection="1">
      <alignment horizontal="right"/>
      <protection/>
    </xf>
    <xf numFmtId="0" fontId="24" fillId="0" borderId="0" xfId="0" applyFont="1" applyBorder="1" applyAlignment="1" applyProtection="1">
      <alignment horizontal="left"/>
      <protection/>
    </xf>
    <xf numFmtId="0" fontId="25" fillId="0" borderId="0" xfId="0" applyNumberFormat="1" applyFont="1" applyBorder="1" applyAlignment="1">
      <alignment/>
    </xf>
    <xf numFmtId="0" fontId="24" fillId="11" borderId="0" xfId="0" applyFont="1" applyFill="1" applyBorder="1" applyAlignment="1" applyProtection="1">
      <alignment horizontal="center"/>
      <protection/>
    </xf>
    <xf numFmtId="0" fontId="24" fillId="0" borderId="10" xfId="0" applyFont="1" applyBorder="1" applyAlignment="1" applyProtection="1">
      <alignment/>
      <protection/>
    </xf>
    <xf numFmtId="0" fontId="24" fillId="0" borderId="11" xfId="0" applyFont="1" applyBorder="1" applyAlignment="1" applyProtection="1">
      <alignment/>
      <protection/>
    </xf>
    <xf numFmtId="0" fontId="24" fillId="0" borderId="12" xfId="0" applyFont="1" applyBorder="1" applyAlignment="1" applyProtection="1">
      <alignment/>
      <protection/>
    </xf>
    <xf numFmtId="2" fontId="22" fillId="0" borderId="0" xfId="0" applyNumberFormat="1" applyFont="1" applyAlignment="1">
      <alignment/>
    </xf>
    <xf numFmtId="176" fontId="26" fillId="0" borderId="0" xfId="67" applyNumberFormat="1" applyFont="1" applyBorder="1" applyAlignment="1" applyProtection="1">
      <alignment horizontal="right"/>
      <protection/>
    </xf>
    <xf numFmtId="0" fontId="2" fillId="0" borderId="0" xfId="0" applyFont="1" applyAlignment="1">
      <alignment vertical="center"/>
    </xf>
    <xf numFmtId="0" fontId="2" fillId="18" borderId="13" xfId="0" applyFont="1" applyFill="1" applyBorder="1" applyAlignment="1" quotePrefix="1">
      <alignment vertical="center"/>
    </xf>
    <xf numFmtId="3" fontId="2" fillId="18" borderId="13" xfId="49" applyNumberFormat="1" applyFont="1" applyFill="1" applyBorder="1" applyAlignment="1">
      <alignment vertical="center"/>
    </xf>
    <xf numFmtId="177" fontId="2" fillId="18" borderId="13" xfId="49" applyNumberFormat="1" applyFont="1" applyFill="1" applyBorder="1" applyAlignment="1">
      <alignment vertical="center"/>
    </xf>
    <xf numFmtId="0" fontId="24" fillId="0" borderId="0" xfId="0" applyFont="1" applyBorder="1" applyAlignment="1">
      <alignment/>
    </xf>
    <xf numFmtId="4" fontId="24" fillId="0" borderId="0" xfId="0" applyNumberFormat="1" applyFont="1" applyAlignment="1">
      <alignment/>
    </xf>
    <xf numFmtId="0" fontId="24" fillId="0" borderId="0" xfId="0" applyFont="1" applyAlignment="1">
      <alignment/>
    </xf>
    <xf numFmtId="181" fontId="22" fillId="0" borderId="0" xfId="48" applyNumberFormat="1" applyFont="1" applyAlignment="1">
      <alignment/>
    </xf>
    <xf numFmtId="182" fontId="22" fillId="0" borderId="0" xfId="48" applyNumberFormat="1" applyFont="1" applyAlignment="1">
      <alignment/>
    </xf>
    <xf numFmtId="0" fontId="24" fillId="0" borderId="0" xfId="0" applyFont="1" applyAlignment="1">
      <alignment vertical="top" wrapText="1"/>
    </xf>
    <xf numFmtId="37" fontId="24" fillId="0" borderId="0" xfId="0" applyNumberFormat="1" applyFont="1" applyAlignment="1">
      <alignment/>
    </xf>
    <xf numFmtId="9" fontId="0" fillId="0" borderId="0" xfId="67" applyAlignment="1">
      <alignment/>
    </xf>
    <xf numFmtId="3" fontId="24" fillId="0" borderId="0" xfId="0" applyNumberFormat="1" applyFont="1" applyBorder="1" applyAlignment="1">
      <alignment/>
    </xf>
    <xf numFmtId="9" fontId="22" fillId="0" borderId="0" xfId="67" applyFont="1" applyAlignment="1">
      <alignment/>
    </xf>
    <xf numFmtId="0" fontId="68" fillId="0" borderId="0" xfId="55">
      <alignment/>
      <protection/>
    </xf>
    <xf numFmtId="0" fontId="29" fillId="0" borderId="0" xfId="55" applyFont="1">
      <alignment/>
      <protection/>
    </xf>
    <xf numFmtId="0" fontId="30" fillId="0" borderId="0" xfId="55" applyFont="1">
      <alignment/>
      <protection/>
    </xf>
    <xf numFmtId="0" fontId="69" fillId="0" borderId="0" xfId="55" applyFont="1">
      <alignment/>
      <protection/>
    </xf>
    <xf numFmtId="0" fontId="31" fillId="0" borderId="0" xfId="55" applyFont="1">
      <alignment/>
      <protection/>
    </xf>
    <xf numFmtId="0" fontId="25" fillId="0" borderId="0" xfId="65" applyFont="1" applyBorder="1" applyProtection="1">
      <alignment/>
      <protection/>
    </xf>
    <xf numFmtId="0" fontId="31" fillId="0" borderId="14" xfId="65" applyFont="1" applyBorder="1" applyAlignment="1" applyProtection="1">
      <alignment horizontal="left"/>
      <protection/>
    </xf>
    <xf numFmtId="0" fontId="31" fillId="0" borderId="14" xfId="65" applyFont="1" applyBorder="1" applyProtection="1">
      <alignment/>
      <protection/>
    </xf>
    <xf numFmtId="0" fontId="31" fillId="0" borderId="14" xfId="65" applyFont="1" applyBorder="1" applyAlignment="1" applyProtection="1">
      <alignment horizontal="center"/>
      <protection/>
    </xf>
    <xf numFmtId="17" fontId="70" fillId="0" borderId="0" xfId="55" applyNumberFormat="1" applyFont="1" applyAlignment="1">
      <alignment horizontal="left"/>
      <protection/>
    </xf>
    <xf numFmtId="0" fontId="2" fillId="0" borderId="0" xfId="65" applyFont="1" applyBorder="1" applyProtection="1">
      <alignment/>
      <protection/>
    </xf>
    <xf numFmtId="0" fontId="2" fillId="0" borderId="0" xfId="65" applyFont="1" applyBorder="1" applyAlignment="1" applyProtection="1">
      <alignment horizontal="center"/>
      <protection/>
    </xf>
    <xf numFmtId="0" fontId="29" fillId="0" borderId="0" xfId="65" applyFont="1" applyBorder="1" applyAlignment="1" applyProtection="1">
      <alignment horizontal="center"/>
      <protection/>
    </xf>
    <xf numFmtId="0" fontId="29" fillId="0" borderId="0" xfId="65" applyFont="1" applyBorder="1" applyAlignment="1" applyProtection="1">
      <alignment horizontal="left"/>
      <protection/>
    </xf>
    <xf numFmtId="0" fontId="25" fillId="0" borderId="0" xfId="65" applyFont="1" applyBorder="1" applyAlignment="1" applyProtection="1">
      <alignment horizontal="left"/>
      <protection/>
    </xf>
    <xf numFmtId="0" fontId="25" fillId="0" borderId="0" xfId="65" applyFont="1" applyBorder="1" applyAlignment="1" applyProtection="1">
      <alignment horizontal="right"/>
      <protection/>
    </xf>
    <xf numFmtId="0" fontId="33" fillId="0" borderId="14" xfId="65" applyFont="1" applyBorder="1" applyAlignment="1" applyProtection="1">
      <alignment horizontal="left"/>
      <protection/>
    </xf>
    <xf numFmtId="0" fontId="33" fillId="0" borderId="14" xfId="65" applyFont="1" applyBorder="1" applyProtection="1">
      <alignment/>
      <protection/>
    </xf>
    <xf numFmtId="0" fontId="33" fillId="0" borderId="0" xfId="65" applyFont="1" applyBorder="1" applyAlignment="1" applyProtection="1">
      <alignment horizontal="left"/>
      <protection/>
    </xf>
    <xf numFmtId="0" fontId="25" fillId="0" borderId="11" xfId="65" applyFont="1" applyBorder="1" applyAlignment="1" applyProtection="1">
      <alignment horizontal="left"/>
      <protection/>
    </xf>
    <xf numFmtId="0" fontId="25" fillId="0" borderId="11" xfId="65" applyFont="1" applyBorder="1" applyProtection="1">
      <alignment/>
      <protection/>
    </xf>
    <xf numFmtId="0" fontId="25" fillId="0" borderId="11" xfId="65" applyFont="1" applyBorder="1" applyAlignment="1" applyProtection="1">
      <alignment horizontal="right"/>
      <protection/>
    </xf>
    <xf numFmtId="0" fontId="29" fillId="0" borderId="0" xfId="55" applyFont="1" applyBorder="1" applyAlignment="1">
      <alignment horizontal="justify" vertical="center" wrapText="1"/>
      <protection/>
    </xf>
    <xf numFmtId="0" fontId="34" fillId="0" borderId="0" xfId="55" applyFont="1" applyBorder="1" applyAlignment="1">
      <alignment horizontal="justify" vertical="top" wrapText="1"/>
      <protection/>
    </xf>
    <xf numFmtId="0" fontId="68" fillId="0" borderId="0" xfId="55" applyBorder="1">
      <alignment/>
      <protection/>
    </xf>
    <xf numFmtId="0" fontId="2" fillId="0" borderId="0" xfId="0" applyFont="1" applyAlignment="1">
      <alignment/>
    </xf>
    <xf numFmtId="0" fontId="26" fillId="0" borderId="0" xfId="0" applyFont="1" applyAlignment="1">
      <alignment/>
    </xf>
    <xf numFmtId="0" fontId="2" fillId="0" borderId="13" xfId="0" applyFont="1" applyBorder="1" applyAlignment="1">
      <alignment horizontal="center"/>
    </xf>
    <xf numFmtId="0" fontId="2" fillId="0" borderId="13" xfId="0" applyFont="1" applyBorder="1" applyAlignment="1">
      <alignment horizontal="right"/>
    </xf>
    <xf numFmtId="0" fontId="2" fillId="0" borderId="15" xfId="0" applyFont="1" applyBorder="1" applyAlignment="1">
      <alignment horizontal="center"/>
    </xf>
    <xf numFmtId="3" fontId="2" fillId="0" borderId="15" xfId="0" applyNumberFormat="1" applyFont="1" applyBorder="1" applyAlignment="1">
      <alignment/>
    </xf>
    <xf numFmtId="0" fontId="2" fillId="0" borderId="16" xfId="0" applyFont="1" applyBorder="1" applyAlignment="1">
      <alignment horizontal="center"/>
    </xf>
    <xf numFmtId="3" fontId="2" fillId="0" borderId="16" xfId="0" applyNumberFormat="1" applyFont="1" applyBorder="1" applyAlignment="1">
      <alignment/>
    </xf>
    <xf numFmtId="0" fontId="2" fillId="0" borderId="0" xfId="0" applyFont="1" applyAlignment="1">
      <alignment/>
    </xf>
    <xf numFmtId="0" fontId="2" fillId="0" borderId="17" xfId="0" applyFont="1" applyBorder="1" applyAlignment="1">
      <alignment horizontal="left" vertical="center"/>
    </xf>
    <xf numFmtId="0" fontId="2" fillId="0" borderId="18" xfId="0" applyFont="1" applyBorder="1" applyAlignment="1">
      <alignment horizontal="left"/>
    </xf>
    <xf numFmtId="0" fontId="2" fillId="0" borderId="19" xfId="0" applyFont="1" applyBorder="1" applyAlignment="1">
      <alignment horizontal="center"/>
    </xf>
    <xf numFmtId="0" fontId="2" fillId="0" borderId="20" xfId="0" applyFont="1" applyBorder="1" applyAlignment="1">
      <alignment horizontal="center"/>
    </xf>
    <xf numFmtId="0" fontId="2" fillId="0" borderId="18" xfId="0" applyFont="1" applyBorder="1" applyAlignment="1">
      <alignment horizontal="center"/>
    </xf>
    <xf numFmtId="0" fontId="2" fillId="0" borderId="21" xfId="0" applyFont="1" applyBorder="1" applyAlignment="1">
      <alignment horizontal="center"/>
    </xf>
    <xf numFmtId="0" fontId="2" fillId="0" borderId="18" xfId="0" applyFont="1" applyBorder="1" applyAlignment="1" applyProtection="1">
      <alignment horizontal="center"/>
      <protection/>
    </xf>
    <xf numFmtId="0" fontId="2" fillId="0" borderId="22" xfId="0" applyFont="1" applyBorder="1" applyAlignment="1">
      <alignment horizontal="left"/>
    </xf>
    <xf numFmtId="3" fontId="71" fillId="0" borderId="23" xfId="0" applyNumberFormat="1" applyFont="1" applyFill="1" applyBorder="1" applyAlignment="1">
      <alignment/>
    </xf>
    <xf numFmtId="3" fontId="71" fillId="0" borderId="24" xfId="0" applyNumberFormat="1" applyFont="1" applyFill="1" applyBorder="1" applyAlignment="1">
      <alignment/>
    </xf>
    <xf numFmtId="3" fontId="71" fillId="0" borderId="25" xfId="0" applyNumberFormat="1" applyFont="1" applyFill="1" applyBorder="1" applyAlignment="1">
      <alignment/>
    </xf>
    <xf numFmtId="3" fontId="2" fillId="0" borderId="20" xfId="0" applyNumberFormat="1" applyFont="1" applyBorder="1" applyAlignment="1">
      <alignment horizontal="right"/>
    </xf>
    <xf numFmtId="175" fontId="2" fillId="0" borderId="20" xfId="0" applyNumberFormat="1" applyFont="1" applyBorder="1" applyAlignment="1" applyProtection="1">
      <alignment horizontal="right"/>
      <protection/>
    </xf>
    <xf numFmtId="3" fontId="71" fillId="0" borderId="15" xfId="0" applyNumberFormat="1" applyFont="1" applyFill="1" applyBorder="1" applyAlignment="1">
      <alignment/>
    </xf>
    <xf numFmtId="4" fontId="2" fillId="0" borderId="15" xfId="0" applyNumberFormat="1" applyFont="1" applyBorder="1" applyAlignment="1">
      <alignment horizontal="center"/>
    </xf>
    <xf numFmtId="4" fontId="2" fillId="0" borderId="20" xfId="0" applyNumberFormat="1" applyFont="1" applyBorder="1" applyAlignment="1">
      <alignment horizontal="center"/>
    </xf>
    <xf numFmtId="3" fontId="71" fillId="0" borderId="10" xfId="0" applyNumberFormat="1" applyFont="1" applyFill="1" applyBorder="1" applyAlignment="1">
      <alignment/>
    </xf>
    <xf numFmtId="4" fontId="2" fillId="0" borderId="16" xfId="0" applyNumberFormat="1" applyFont="1" applyBorder="1" applyAlignment="1">
      <alignment horizontal="center"/>
    </xf>
    <xf numFmtId="0" fontId="2" fillId="0" borderId="26" xfId="0" applyFont="1" applyBorder="1" applyAlignment="1">
      <alignment horizontal="left"/>
    </xf>
    <xf numFmtId="3" fontId="2" fillId="0" borderId="27" xfId="0" applyNumberFormat="1" applyFont="1" applyBorder="1" applyAlignment="1">
      <alignment horizontal="center"/>
    </xf>
    <xf numFmtId="175" fontId="2" fillId="0" borderId="27" xfId="0" applyNumberFormat="1" applyFont="1" applyBorder="1" applyAlignment="1" applyProtection="1">
      <alignment horizontal="right"/>
      <protection/>
    </xf>
    <xf numFmtId="0" fontId="2" fillId="0" borderId="13" xfId="0" applyFont="1" applyBorder="1" applyAlignment="1">
      <alignment/>
    </xf>
    <xf numFmtId="176" fontId="2" fillId="0" borderId="13" xfId="0" applyNumberFormat="1" applyFont="1" applyBorder="1" applyAlignment="1">
      <alignment/>
    </xf>
    <xf numFmtId="175" fontId="2" fillId="0" borderId="28" xfId="0" applyNumberFormat="1" applyFont="1" applyBorder="1" applyAlignment="1" applyProtection="1">
      <alignment horizontal="right"/>
      <protection/>
    </xf>
    <xf numFmtId="0" fontId="2" fillId="0" borderId="17" xfId="0" applyFont="1" applyBorder="1" applyAlignment="1">
      <alignment/>
    </xf>
    <xf numFmtId="0" fontId="2" fillId="0" borderId="14" xfId="0" applyFont="1" applyBorder="1" applyAlignment="1">
      <alignment/>
    </xf>
    <xf numFmtId="0" fontId="2" fillId="0" borderId="29" xfId="0" applyFont="1" applyBorder="1" applyAlignment="1">
      <alignment/>
    </xf>
    <xf numFmtId="0" fontId="31" fillId="0" borderId="0" xfId="0" applyFont="1" applyAlignment="1">
      <alignment/>
    </xf>
    <xf numFmtId="0" fontId="35" fillId="0" borderId="0" xfId="0" applyFont="1" applyAlignment="1">
      <alignment/>
    </xf>
    <xf numFmtId="0" fontId="31" fillId="0" borderId="0" xfId="0" applyFont="1" applyBorder="1" applyAlignment="1">
      <alignment horizontal="center"/>
    </xf>
    <xf numFmtId="0" fontId="31" fillId="0" borderId="0" xfId="0" applyFont="1" applyAlignment="1">
      <alignment/>
    </xf>
    <xf numFmtId="4" fontId="31" fillId="0" borderId="0" xfId="0" applyNumberFormat="1" applyFont="1" applyAlignment="1">
      <alignment/>
    </xf>
    <xf numFmtId="0" fontId="2" fillId="0" borderId="19" xfId="0" applyFont="1" applyBorder="1" applyAlignment="1" applyProtection="1">
      <alignment horizontal="center"/>
      <protection/>
    </xf>
    <xf numFmtId="37" fontId="2" fillId="0" borderId="20" xfId="0" applyNumberFormat="1" applyFont="1" applyBorder="1" applyAlignment="1" applyProtection="1">
      <alignment/>
      <protection/>
    </xf>
    <xf numFmtId="37" fontId="2" fillId="0" borderId="19" xfId="0" applyNumberFormat="1" applyFont="1" applyBorder="1" applyAlignment="1" applyProtection="1">
      <alignment horizontal="right"/>
      <protection/>
    </xf>
    <xf numFmtId="37" fontId="2" fillId="0" borderId="19" xfId="0" applyNumberFormat="1" applyFont="1" applyBorder="1" applyAlignment="1" applyProtection="1">
      <alignment/>
      <protection/>
    </xf>
    <xf numFmtId="0" fontId="2" fillId="0" borderId="30" xfId="0" applyFont="1" applyBorder="1" applyAlignment="1" applyProtection="1">
      <alignment/>
      <protection/>
    </xf>
    <xf numFmtId="0" fontId="2" fillId="0" borderId="31" xfId="0" applyFont="1" applyBorder="1" applyAlignment="1" applyProtection="1">
      <alignment/>
      <protection/>
    </xf>
    <xf numFmtId="0" fontId="31" fillId="0" borderId="0" xfId="0" applyFont="1" applyBorder="1" applyAlignment="1" applyProtection="1">
      <alignment vertical="center"/>
      <protection/>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3" fontId="2" fillId="0" borderId="20" xfId="0" applyNumberFormat="1" applyFont="1" applyBorder="1" applyAlignment="1">
      <alignment/>
    </xf>
    <xf numFmtId="3" fontId="2" fillId="0" borderId="15" xfId="0" applyNumberFormat="1" applyFont="1" applyBorder="1" applyAlignment="1">
      <alignment/>
    </xf>
    <xf numFmtId="3" fontId="2" fillId="0" borderId="32" xfId="0" applyNumberFormat="1" applyFont="1" applyBorder="1" applyAlignment="1">
      <alignment/>
    </xf>
    <xf numFmtId="3" fontId="2" fillId="0" borderId="16" xfId="0" applyNumberFormat="1" applyFont="1" applyBorder="1" applyAlignment="1">
      <alignment/>
    </xf>
    <xf numFmtId="0" fontId="2" fillId="0" borderId="13" xfId="0" applyFont="1" applyBorder="1" applyAlignment="1">
      <alignment horizontal="center" vertical="center"/>
    </xf>
    <xf numFmtId="0" fontId="23" fillId="0" borderId="0" xfId="0" applyFont="1" applyAlignment="1">
      <alignment/>
    </xf>
    <xf numFmtId="0" fontId="31" fillId="0" borderId="0" xfId="0" applyFont="1" applyAlignment="1">
      <alignment horizontal="center"/>
    </xf>
    <xf numFmtId="0" fontId="2" fillId="0" borderId="16" xfId="0" applyFont="1" applyBorder="1" applyAlignment="1">
      <alignment horizontal="center" wrapText="1"/>
    </xf>
    <xf numFmtId="0" fontId="31" fillId="0" borderId="0" xfId="0" applyFont="1" applyAlignment="1">
      <alignment vertical="center"/>
    </xf>
    <xf numFmtId="0" fontId="31" fillId="0" borderId="0" xfId="0" applyFont="1" applyBorder="1" applyAlignment="1">
      <alignment vertical="center"/>
    </xf>
    <xf numFmtId="0" fontId="31" fillId="0" borderId="13" xfId="0" applyFont="1" applyBorder="1" applyAlignment="1">
      <alignment horizontal="center" vertical="center"/>
    </xf>
    <xf numFmtId="182" fontId="26" fillId="0" borderId="0" xfId="48" applyNumberFormat="1" applyFont="1" applyAlignment="1">
      <alignment/>
    </xf>
    <xf numFmtId="181" fontId="26" fillId="0" borderId="0" xfId="48" applyNumberFormat="1" applyFont="1" applyAlignment="1">
      <alignment/>
    </xf>
    <xf numFmtId="182" fontId="35" fillId="0" borderId="0" xfId="48" applyNumberFormat="1" applyFont="1" applyAlignment="1">
      <alignment/>
    </xf>
    <xf numFmtId="181" fontId="35" fillId="0" borderId="0" xfId="48" applyNumberFormat="1" applyFont="1" applyAlignment="1">
      <alignment/>
    </xf>
    <xf numFmtId="0" fontId="31" fillId="0" borderId="0" xfId="0" applyFont="1" applyBorder="1" applyAlignment="1">
      <alignment/>
    </xf>
    <xf numFmtId="0" fontId="31" fillId="0" borderId="0" xfId="0" applyFont="1" applyBorder="1" applyAlignment="1">
      <alignment/>
    </xf>
    <xf numFmtId="0" fontId="26" fillId="0" borderId="13" xfId="0" applyFont="1" applyBorder="1" applyAlignment="1">
      <alignment horizontal="center"/>
    </xf>
    <xf numFmtId="181" fontId="36" fillId="0" borderId="0" xfId="48" applyNumberFormat="1" applyFont="1" applyAlignment="1">
      <alignment/>
    </xf>
    <xf numFmtId="182" fontId="35" fillId="0" borderId="13" xfId="48" applyNumberFormat="1" applyFont="1" applyBorder="1" applyAlignment="1">
      <alignment horizontal="center" vertical="center"/>
    </xf>
    <xf numFmtId="0" fontId="2" fillId="0" borderId="33" xfId="0" applyFont="1" applyBorder="1" applyAlignment="1">
      <alignment horizontal="center"/>
    </xf>
    <xf numFmtId="181" fontId="26" fillId="0" borderId="33" xfId="48" applyNumberFormat="1" applyFont="1" applyBorder="1" applyAlignment="1">
      <alignment horizontal="center"/>
    </xf>
    <xf numFmtId="0" fontId="2" fillId="0" borderId="33" xfId="0" applyFont="1" applyBorder="1" applyAlignment="1">
      <alignment horizontal="left"/>
    </xf>
    <xf numFmtId="0" fontId="2" fillId="0" borderId="19" xfId="0" applyFont="1" applyBorder="1" applyAlignment="1">
      <alignment horizontal="left"/>
    </xf>
    <xf numFmtId="0" fontId="2" fillId="0" borderId="33" xfId="0" applyFont="1" applyBorder="1" applyAlignment="1" applyProtection="1">
      <alignment horizontal="center"/>
      <protection/>
    </xf>
    <xf numFmtId="4" fontId="2" fillId="0" borderId="19" xfId="0" applyNumberFormat="1" applyFont="1" applyBorder="1" applyAlignment="1">
      <alignment horizontal="center"/>
    </xf>
    <xf numFmtId="4" fontId="2" fillId="0" borderId="27" xfId="0" applyNumberFormat="1" applyFont="1" applyBorder="1" applyAlignment="1">
      <alignment horizontal="center"/>
    </xf>
    <xf numFmtId="4" fontId="2" fillId="0" borderId="34" xfId="0" applyNumberFormat="1" applyFont="1" applyBorder="1" applyAlignment="1">
      <alignment horizontal="center"/>
    </xf>
    <xf numFmtId="2" fontId="2" fillId="0" borderId="14" xfId="0" applyNumberFormat="1" applyFont="1" applyBorder="1" applyAlignment="1">
      <alignment horizontal="center"/>
    </xf>
    <xf numFmtId="173" fontId="2" fillId="0" borderId="29" xfId="0" applyNumberFormat="1" applyFont="1" applyBorder="1" applyAlignment="1" applyProtection="1">
      <alignment horizontal="right"/>
      <protection/>
    </xf>
    <xf numFmtId="0" fontId="2" fillId="0" borderId="26" xfId="0" applyFont="1" applyBorder="1" applyAlignment="1">
      <alignment horizontal="center" wrapText="1"/>
    </xf>
    <xf numFmtId="3" fontId="2" fillId="0" borderId="20" xfId="0" applyNumberFormat="1" applyFont="1" applyBorder="1" applyAlignment="1" applyProtection="1">
      <alignment horizontal="right"/>
      <protection/>
    </xf>
    <xf numFmtId="3" fontId="2" fillId="0" borderId="27" xfId="0" applyNumberFormat="1" applyFont="1" applyBorder="1" applyAlignment="1" applyProtection="1">
      <alignment horizontal="right"/>
      <protection/>
    </xf>
    <xf numFmtId="3" fontId="2" fillId="0" borderId="34" xfId="0" applyNumberFormat="1" applyFont="1" applyBorder="1" applyAlignment="1" applyProtection="1">
      <alignment horizontal="right"/>
      <protection/>
    </xf>
    <xf numFmtId="0" fontId="32" fillId="0" borderId="0" xfId="65" applyFont="1" applyBorder="1" applyAlignment="1" applyProtection="1">
      <alignment horizontal="center" vertical="center"/>
      <protection/>
    </xf>
    <xf numFmtId="3" fontId="2" fillId="0" borderId="27" xfId="0" applyNumberFormat="1" applyFont="1" applyBorder="1" applyAlignment="1">
      <alignment horizontal="right"/>
    </xf>
    <xf numFmtId="3" fontId="2" fillId="0" borderId="26" xfId="0" applyNumberFormat="1" applyFont="1" applyBorder="1" applyAlignment="1">
      <alignment horizontal="right"/>
    </xf>
    <xf numFmtId="176" fontId="2" fillId="0" borderId="13" xfId="0" applyNumberFormat="1" applyFont="1" applyBorder="1" applyAlignment="1">
      <alignment horizontal="right"/>
    </xf>
    <xf numFmtId="0" fontId="72" fillId="0" borderId="0" xfId="0" applyFont="1" applyAlignment="1">
      <alignment/>
    </xf>
    <xf numFmtId="0" fontId="2" fillId="0" borderId="23" xfId="0" applyFont="1" applyBorder="1" applyAlignment="1" applyProtection="1">
      <alignment/>
      <protection/>
    </xf>
    <xf numFmtId="0" fontId="73" fillId="0" borderId="0" xfId="0" applyFont="1" applyAlignment="1">
      <alignment/>
    </xf>
    <xf numFmtId="0" fontId="2" fillId="0" borderId="17" xfId="0" applyFont="1" applyBorder="1" applyAlignment="1">
      <alignment horizontal="center" vertical="center" wrapText="1"/>
    </xf>
    <xf numFmtId="181" fontId="35" fillId="0" borderId="13" xfId="48" applyNumberFormat="1" applyFont="1" applyBorder="1" applyAlignment="1">
      <alignment horizontal="center" vertical="center" wrapText="1"/>
    </xf>
    <xf numFmtId="181" fontId="35" fillId="0" borderId="14" xfId="48" applyNumberFormat="1" applyFont="1" applyBorder="1" applyAlignment="1">
      <alignment horizontal="center" vertical="center" wrapText="1"/>
    </xf>
    <xf numFmtId="181" fontId="35" fillId="0" borderId="29" xfId="48" applyNumberFormat="1" applyFont="1" applyBorder="1" applyAlignment="1">
      <alignment horizontal="center" vertical="center" wrapText="1"/>
    </xf>
    <xf numFmtId="0" fontId="2" fillId="0" borderId="0" xfId="0" applyFont="1" applyAlignment="1">
      <alignment/>
    </xf>
    <xf numFmtId="17" fontId="26" fillId="0" borderId="13" xfId="0" applyNumberFormat="1" applyFont="1" applyBorder="1" applyAlignment="1">
      <alignment horizontal="center" vertical="center"/>
    </xf>
    <xf numFmtId="173" fontId="26" fillId="0" borderId="0" xfId="0" applyNumberFormat="1" applyFont="1" applyBorder="1" applyAlignment="1">
      <alignment horizontal="center" vertical="center"/>
    </xf>
    <xf numFmtId="173" fontId="26" fillId="0" borderId="15" xfId="0" applyNumberFormat="1" applyFont="1" applyBorder="1" applyAlignment="1">
      <alignment horizontal="center" vertical="center"/>
    </xf>
    <xf numFmtId="14" fontId="26" fillId="0" borderId="15" xfId="0" applyNumberFormat="1" applyFont="1" applyBorder="1" applyAlignment="1">
      <alignment horizontal="center"/>
    </xf>
    <xf numFmtId="0" fontId="2" fillId="0" borderId="0" xfId="0" applyFont="1" applyAlignment="1">
      <alignment/>
    </xf>
    <xf numFmtId="0" fontId="2" fillId="19" borderId="13" xfId="0" applyFont="1" applyFill="1" applyBorder="1" applyAlignment="1">
      <alignment horizontal="center"/>
    </xf>
    <xf numFmtId="0" fontId="2" fillId="19" borderId="13" xfId="0" applyFont="1" applyFill="1" applyBorder="1" applyAlignment="1">
      <alignment/>
    </xf>
    <xf numFmtId="176" fontId="26" fillId="0" borderId="20" xfId="67" applyNumberFormat="1" applyFont="1" applyBorder="1" applyAlignment="1" applyProtection="1">
      <alignment horizontal="center"/>
      <protection/>
    </xf>
    <xf numFmtId="180" fontId="31" fillId="0" borderId="13" xfId="49" applyNumberFormat="1" applyFont="1" applyBorder="1" applyAlignment="1">
      <alignment horizontal="center" vertical="center" wrapText="1"/>
    </xf>
    <xf numFmtId="3" fontId="2" fillId="0" borderId="0" xfId="0" applyNumberFormat="1" applyFont="1" applyAlignment="1">
      <alignment/>
    </xf>
    <xf numFmtId="3" fontId="31" fillId="0" borderId="0" xfId="0" applyNumberFormat="1" applyFont="1" applyAlignment="1">
      <alignment/>
    </xf>
    <xf numFmtId="4" fontId="2" fillId="0" borderId="13" xfId="0" applyNumberFormat="1" applyFont="1" applyBorder="1" applyAlignment="1">
      <alignment horizontal="center" wrapText="1"/>
    </xf>
    <xf numFmtId="0" fontId="2" fillId="19" borderId="35" xfId="0" applyFont="1" applyFill="1" applyBorder="1" applyAlignment="1">
      <alignment horizontal="left"/>
    </xf>
    <xf numFmtId="0" fontId="2" fillId="0" borderId="13" xfId="0" applyFont="1" applyBorder="1" applyAlignment="1">
      <alignment horizontal="center" vertical="center"/>
    </xf>
    <xf numFmtId="0" fontId="2" fillId="0" borderId="13" xfId="0" applyFont="1" applyBorder="1" applyAlignment="1">
      <alignment horizontal="left"/>
    </xf>
    <xf numFmtId="0" fontId="2" fillId="0" borderId="16" xfId="0" applyFont="1" applyBorder="1" applyAlignment="1">
      <alignment horizontal="center" wrapText="1"/>
    </xf>
    <xf numFmtId="0" fontId="24" fillId="0" borderId="0" xfId="0" applyFont="1" applyBorder="1" applyAlignment="1">
      <alignment vertical="center" wrapText="1"/>
    </xf>
    <xf numFmtId="3" fontId="2" fillId="0" borderId="13" xfId="0" applyNumberFormat="1" applyFont="1" applyBorder="1" applyAlignment="1">
      <alignment/>
    </xf>
    <xf numFmtId="4" fontId="2" fillId="0" borderId="0" xfId="0" applyNumberFormat="1" applyFont="1" applyAlignment="1">
      <alignment/>
    </xf>
    <xf numFmtId="14" fontId="26" fillId="0" borderId="0" xfId="0" applyNumberFormat="1" applyFont="1" applyBorder="1" applyAlignment="1">
      <alignment horizontal="center"/>
    </xf>
    <xf numFmtId="0" fontId="2" fillId="0" borderId="26" xfId="0" applyFont="1" applyBorder="1" applyAlignment="1">
      <alignment horizontal="center" wrapText="1"/>
    </xf>
    <xf numFmtId="0" fontId="74" fillId="0" borderId="0" xfId="0" applyFont="1" applyAlignment="1">
      <alignment/>
    </xf>
    <xf numFmtId="0" fontId="2" fillId="0" borderId="17" xfId="0" applyFont="1" applyBorder="1" applyAlignment="1">
      <alignment/>
    </xf>
    <xf numFmtId="0" fontId="2" fillId="0" borderId="36" xfId="0" applyFont="1" applyBorder="1" applyAlignment="1">
      <alignment horizontal="left"/>
    </xf>
    <xf numFmtId="181" fontId="26" fillId="0" borderId="36" xfId="48" applyNumberFormat="1" applyFont="1" applyBorder="1" applyAlignment="1">
      <alignment horizontal="center"/>
    </xf>
    <xf numFmtId="4" fontId="2" fillId="0" borderId="19" xfId="0" applyNumberFormat="1" applyFont="1" applyBorder="1" applyAlignment="1">
      <alignment horizontal="center"/>
    </xf>
    <xf numFmtId="182" fontId="22" fillId="0" borderId="15" xfId="48" applyNumberFormat="1" applyFont="1" applyBorder="1" applyAlignment="1">
      <alignment horizontal="center"/>
    </xf>
    <xf numFmtId="184" fontId="22" fillId="0" borderId="15" xfId="48" applyNumberFormat="1" applyFont="1" applyBorder="1" applyAlignment="1">
      <alignment horizontal="center" vertical="center"/>
    </xf>
    <xf numFmtId="184" fontId="22" fillId="0" borderId="0" xfId="48" applyNumberFormat="1" applyFont="1" applyBorder="1" applyAlignment="1">
      <alignment horizontal="center"/>
    </xf>
    <xf numFmtId="184" fontId="22" fillId="0" borderId="15" xfId="48" applyNumberFormat="1" applyFont="1" applyBorder="1" applyAlignment="1">
      <alignment horizontal="center"/>
    </xf>
    <xf numFmtId="184" fontId="22" fillId="0" borderId="37" xfId="48" applyNumberFormat="1" applyFont="1" applyBorder="1" applyAlignment="1">
      <alignment horizontal="center"/>
    </xf>
    <xf numFmtId="182" fontId="22" fillId="0" borderId="16" xfId="48" applyNumberFormat="1" applyFont="1" applyBorder="1" applyAlignment="1">
      <alignment horizontal="center"/>
    </xf>
    <xf numFmtId="3" fontId="2" fillId="0" borderId="0" xfId="0" applyNumberFormat="1" applyFont="1" applyBorder="1" applyAlignment="1">
      <alignment horizontal="right"/>
    </xf>
    <xf numFmtId="3" fontId="2" fillId="0" borderId="38" xfId="0" applyNumberFormat="1" applyFont="1" applyBorder="1" applyAlignment="1">
      <alignment horizontal="right"/>
    </xf>
    <xf numFmtId="3" fontId="2" fillId="0" borderId="14" xfId="0" applyNumberFormat="1" applyFont="1" applyBorder="1" applyAlignment="1">
      <alignment horizontal="right"/>
    </xf>
    <xf numFmtId="3" fontId="2" fillId="0" borderId="13" xfId="0" applyNumberFormat="1" applyFont="1" applyBorder="1" applyAlignment="1">
      <alignment horizontal="right"/>
    </xf>
    <xf numFmtId="3" fontId="2" fillId="18" borderId="13" xfId="0" applyNumberFormat="1" applyFont="1" applyFill="1" applyBorder="1" applyAlignment="1" quotePrefix="1">
      <alignment vertical="center"/>
    </xf>
    <xf numFmtId="0" fontId="0" fillId="0" borderId="0" xfId="0" applyAlignment="1">
      <alignment horizontal="center" wrapText="1"/>
    </xf>
    <xf numFmtId="17" fontId="2" fillId="0" borderId="22" xfId="0" applyNumberFormat="1" applyFont="1" applyBorder="1" applyAlignment="1">
      <alignment horizontal="center"/>
    </xf>
    <xf numFmtId="4" fontId="71" fillId="0" borderId="23" xfId="0" applyNumberFormat="1" applyFont="1" applyFill="1" applyBorder="1" applyAlignment="1">
      <alignment horizontal="center"/>
    </xf>
    <xf numFmtId="4" fontId="71" fillId="0" borderId="25" xfId="0" applyNumberFormat="1" applyFont="1" applyFill="1" applyBorder="1" applyAlignment="1">
      <alignment horizontal="center"/>
    </xf>
    <xf numFmtId="4" fontId="71" fillId="0" borderId="15" xfId="0" applyNumberFormat="1" applyFont="1" applyFill="1" applyBorder="1" applyAlignment="1">
      <alignment horizontal="center"/>
    </xf>
    <xf numFmtId="4" fontId="2" fillId="0" borderId="38" xfId="0" applyNumberFormat="1" applyFont="1" applyBorder="1" applyAlignment="1">
      <alignment horizontal="center"/>
    </xf>
    <xf numFmtId="4" fontId="71" fillId="0" borderId="0" xfId="0" applyNumberFormat="1" applyFont="1" applyFill="1" applyBorder="1" applyAlignment="1">
      <alignment horizontal="center"/>
    </xf>
    <xf numFmtId="4" fontId="71" fillId="0" borderId="24" xfId="0" applyNumberFormat="1" applyFont="1" applyFill="1" applyBorder="1" applyAlignment="1">
      <alignment horizontal="center"/>
    </xf>
    <xf numFmtId="3" fontId="26" fillId="0" borderId="0" xfId="0" applyNumberFormat="1" applyFont="1" applyAlignment="1">
      <alignment/>
    </xf>
    <xf numFmtId="185" fontId="71" fillId="0" borderId="13" xfId="0" applyNumberFormat="1" applyFont="1" applyBorder="1" applyAlignment="1">
      <alignment/>
    </xf>
    <xf numFmtId="0" fontId="71" fillId="0" borderId="13" xfId="0" applyFont="1" applyBorder="1" applyAlignment="1">
      <alignment/>
    </xf>
    <xf numFmtId="186" fontId="2" fillId="0" borderId="20" xfId="0" applyNumberFormat="1" applyFont="1" applyBorder="1" applyAlignment="1" applyProtection="1">
      <alignment horizontal="right"/>
      <protection/>
    </xf>
    <xf numFmtId="0" fontId="2" fillId="0" borderId="20" xfId="0" applyFont="1" applyBorder="1" applyAlignment="1" applyProtection="1">
      <alignment horizontal="center" vertical="center" wrapText="1"/>
      <protection/>
    </xf>
    <xf numFmtId="0" fontId="2" fillId="0" borderId="20"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0" fontId="29" fillId="0" borderId="0" xfId="55" applyFont="1" applyAlignment="1">
      <alignment horizontal="left"/>
      <protection/>
    </xf>
    <xf numFmtId="3" fontId="2" fillId="0" borderId="0" xfId="0" applyNumberFormat="1" applyFont="1" applyAlignment="1">
      <alignment vertical="center"/>
    </xf>
    <xf numFmtId="0" fontId="0" fillId="0" borderId="0" xfId="0" applyAlignment="1">
      <alignment/>
    </xf>
    <xf numFmtId="0" fontId="75" fillId="0" borderId="0" xfId="55" applyFont="1">
      <alignment/>
      <protection/>
    </xf>
    <xf numFmtId="0" fontId="76" fillId="0" borderId="0" xfId="55" applyFont="1" applyAlignment="1">
      <alignment horizontal="center"/>
      <protection/>
    </xf>
    <xf numFmtId="0" fontId="77" fillId="0" borderId="0" xfId="55" applyFont="1">
      <alignment/>
      <protection/>
    </xf>
    <xf numFmtId="0" fontId="70" fillId="0" borderId="0" xfId="55" applyFont="1" applyAlignment="1">
      <alignment horizontal="center"/>
      <protection/>
    </xf>
    <xf numFmtId="0" fontId="68" fillId="0" borderId="0" xfId="55" applyFont="1">
      <alignment/>
      <protection/>
    </xf>
    <xf numFmtId="17" fontId="70" fillId="0" borderId="0" xfId="55" applyNumberFormat="1" applyFont="1" applyAlignment="1" quotePrefix="1">
      <alignment horizontal="center"/>
      <protection/>
    </xf>
    <xf numFmtId="0" fontId="78" fillId="0" borderId="0" xfId="55" applyFont="1" applyAlignment="1">
      <alignment horizontal="left" indent="15"/>
      <protection/>
    </xf>
    <xf numFmtId="0" fontId="79" fillId="0" borderId="0" xfId="55" applyFont="1" applyAlignment="1">
      <alignment/>
      <protection/>
    </xf>
    <xf numFmtId="0" fontId="80" fillId="0" borderId="0" xfId="55" applyFont="1">
      <alignment/>
      <protection/>
    </xf>
    <xf numFmtId="0" fontId="77" fillId="0" borderId="0" xfId="55" applyFont="1" quotePrefix="1">
      <alignment/>
      <protection/>
    </xf>
    <xf numFmtId="184" fontId="81" fillId="0" borderId="12" xfId="48" applyNumberFormat="1" applyFont="1" applyBorder="1" applyAlignment="1">
      <alignment horizontal="center"/>
    </xf>
    <xf numFmtId="0" fontId="2" fillId="18" borderId="13" xfId="0" applyFont="1" applyFill="1" applyBorder="1" applyAlignment="1" quotePrefix="1">
      <alignment vertical="center"/>
    </xf>
    <xf numFmtId="0" fontId="2" fillId="18" borderId="13" xfId="0" applyFont="1" applyFill="1" applyBorder="1" applyAlignment="1">
      <alignment horizontal="center" vertical="center"/>
    </xf>
    <xf numFmtId="3" fontId="2" fillId="18" borderId="13" xfId="0" applyNumberFormat="1" applyFont="1" applyFill="1" applyBorder="1" applyAlignment="1" quotePrefix="1">
      <alignment vertical="center"/>
    </xf>
    <xf numFmtId="37" fontId="2" fillId="0" borderId="19" xfId="0" applyNumberFormat="1" applyFont="1" applyBorder="1" applyAlignment="1" applyProtection="1">
      <alignment horizontal="right"/>
      <protection/>
    </xf>
    <xf numFmtId="0" fontId="24" fillId="0" borderId="0" xfId="0" applyFont="1" applyAlignment="1">
      <alignment horizontal="left"/>
    </xf>
    <xf numFmtId="0" fontId="71" fillId="0" borderId="15" xfId="0" applyFont="1" applyBorder="1" applyAlignment="1">
      <alignment horizontal="center"/>
    </xf>
    <xf numFmtId="0" fontId="71" fillId="0" borderId="16" xfId="0" applyFont="1" applyBorder="1" applyAlignment="1">
      <alignment horizontal="center"/>
    </xf>
    <xf numFmtId="17" fontId="2" fillId="0" borderId="13" xfId="0" applyNumberFormat="1" applyFont="1" applyBorder="1" applyAlignment="1">
      <alignment horizontal="center"/>
    </xf>
    <xf numFmtId="0" fontId="73" fillId="0" borderId="14" xfId="0" applyFont="1" applyFill="1" applyBorder="1" applyAlignment="1">
      <alignment vertical="center" wrapText="1"/>
    </xf>
    <xf numFmtId="0" fontId="2" fillId="0" borderId="0" xfId="0" applyFont="1" applyBorder="1" applyAlignment="1">
      <alignment/>
    </xf>
    <xf numFmtId="14" fontId="26" fillId="0" borderId="16" xfId="0" applyNumberFormat="1" applyFont="1" applyBorder="1" applyAlignment="1">
      <alignment horizontal="center"/>
    </xf>
    <xf numFmtId="173" fontId="26" fillId="0" borderId="11" xfId="0" applyNumberFormat="1" applyFont="1" applyBorder="1" applyAlignment="1">
      <alignment horizontal="center" vertical="center"/>
    </xf>
    <xf numFmtId="173" fontId="26" fillId="0" borderId="16" xfId="0" applyNumberFormat="1" applyFont="1" applyBorder="1" applyAlignment="1">
      <alignment horizontal="center" vertical="center"/>
    </xf>
    <xf numFmtId="0" fontId="2" fillId="0" borderId="0" xfId="0" applyFont="1" applyBorder="1" applyAlignment="1" applyProtection="1">
      <alignment horizontal="center"/>
      <protection/>
    </xf>
    <xf numFmtId="0" fontId="2" fillId="0" borderId="19" xfId="0" applyFont="1" applyBorder="1" applyAlignment="1" applyProtection="1">
      <alignment horizontal="center"/>
      <protection/>
    </xf>
    <xf numFmtId="9" fontId="26" fillId="0" borderId="0" xfId="67" applyFont="1" applyAlignment="1">
      <alignment/>
    </xf>
    <xf numFmtId="9" fontId="2" fillId="0" borderId="0" xfId="0" applyNumberFormat="1" applyFont="1" applyAlignment="1">
      <alignment/>
    </xf>
    <xf numFmtId="17" fontId="70" fillId="0" borderId="0" xfId="55" applyNumberFormat="1" applyFont="1" applyAlignment="1">
      <alignment horizontal="center"/>
      <protection/>
    </xf>
    <xf numFmtId="0" fontId="76" fillId="0" borderId="0" xfId="55" applyFont="1" applyAlignment="1">
      <alignment horizontal="center"/>
      <protection/>
    </xf>
    <xf numFmtId="0" fontId="39" fillId="0" borderId="0" xfId="55" applyFont="1" applyAlignment="1">
      <alignment horizontal="center" wrapText="1"/>
      <protection/>
    </xf>
    <xf numFmtId="0" fontId="79" fillId="0" borderId="0" xfId="55" applyFont="1" applyFill="1" applyAlignment="1">
      <alignment horizontal="center"/>
      <protection/>
    </xf>
    <xf numFmtId="0" fontId="39" fillId="0" borderId="0" xfId="55" applyFont="1" applyAlignment="1">
      <alignment horizontal="left" wrapText="1"/>
      <protection/>
    </xf>
    <xf numFmtId="0" fontId="70" fillId="0" borderId="0" xfId="55" applyFont="1" applyAlignment="1">
      <alignment horizontal="center" wrapText="1"/>
      <protection/>
    </xf>
    <xf numFmtId="0" fontId="38" fillId="19" borderId="0" xfId="55" applyFont="1" applyFill="1" applyAlignment="1">
      <alignment horizontal="center"/>
      <protection/>
    </xf>
    <xf numFmtId="0" fontId="82" fillId="0" borderId="0" xfId="55" applyFont="1" applyAlignment="1">
      <alignment horizontal="center"/>
      <protection/>
    </xf>
    <xf numFmtId="0" fontId="29" fillId="0" borderId="0" xfId="55" applyFont="1" applyAlignment="1">
      <alignment horizontal="left"/>
      <protection/>
    </xf>
    <xf numFmtId="0" fontId="29" fillId="0" borderId="30" xfId="55" applyFont="1" applyBorder="1" applyAlignment="1">
      <alignment horizontal="justify" vertical="center" wrapText="1"/>
      <protection/>
    </xf>
    <xf numFmtId="0" fontId="29" fillId="0" borderId="0" xfId="55" applyFont="1" applyFill="1" applyAlignment="1">
      <alignment horizontal="left"/>
      <protection/>
    </xf>
    <xf numFmtId="0" fontId="29" fillId="0" borderId="0" xfId="55" applyFont="1" applyAlignment="1">
      <alignment horizontal="left" wrapText="1"/>
      <protection/>
    </xf>
    <xf numFmtId="0" fontId="32" fillId="0" borderId="0" xfId="65" applyFont="1" applyBorder="1" applyAlignment="1" applyProtection="1">
      <alignment horizontal="center" vertical="center"/>
      <protection/>
    </xf>
    <xf numFmtId="0" fontId="24" fillId="0" borderId="17" xfId="0" applyFont="1" applyBorder="1" applyAlignment="1">
      <alignment horizontal="justify" vertical="center" wrapText="1"/>
    </xf>
    <xf numFmtId="0" fontId="73" fillId="0" borderId="14" xfId="0" applyFont="1" applyBorder="1" applyAlignment="1">
      <alignment horizontal="justify" vertical="center" wrapText="1"/>
    </xf>
    <xf numFmtId="0" fontId="73" fillId="0" borderId="29" xfId="0" applyFont="1" applyBorder="1" applyAlignment="1">
      <alignment horizontal="justify" vertical="center" wrapText="1"/>
    </xf>
    <xf numFmtId="0" fontId="31" fillId="0" borderId="0" xfId="0" applyFont="1" applyBorder="1" applyAlignment="1">
      <alignment horizontal="center"/>
    </xf>
    <xf numFmtId="0" fontId="2" fillId="0" borderId="17" xfId="0" applyFont="1" applyBorder="1" applyAlignment="1">
      <alignment horizontal="center" vertical="center" wrapText="1"/>
    </xf>
    <xf numFmtId="0" fontId="2" fillId="0" borderId="29" xfId="0" applyFont="1" applyBorder="1" applyAlignment="1">
      <alignment horizontal="center" vertical="center" wrapText="1"/>
    </xf>
    <xf numFmtId="0" fontId="31" fillId="0" borderId="23" xfId="0" applyFont="1" applyBorder="1" applyAlignment="1">
      <alignment horizontal="center"/>
    </xf>
    <xf numFmtId="0" fontId="31" fillId="0" borderId="30" xfId="0" applyFont="1" applyBorder="1" applyAlignment="1">
      <alignment horizontal="center"/>
    </xf>
    <xf numFmtId="0" fontId="31" fillId="0" borderId="31" xfId="0" applyFont="1" applyBorder="1" applyAlignment="1">
      <alignment horizontal="center"/>
    </xf>
    <xf numFmtId="172" fontId="31" fillId="0" borderId="10" xfId="0" applyNumberFormat="1" applyFont="1" applyBorder="1" applyAlignment="1">
      <alignment horizontal="center"/>
    </xf>
    <xf numFmtId="172" fontId="31" fillId="0" borderId="11" xfId="0" applyNumberFormat="1" applyFont="1" applyBorder="1" applyAlignment="1">
      <alignment horizontal="center"/>
    </xf>
    <xf numFmtId="172" fontId="31" fillId="0" borderId="12" xfId="0" applyNumberFormat="1" applyFont="1" applyBorder="1" applyAlignment="1">
      <alignment horizontal="center"/>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2" fillId="0" borderId="29" xfId="0" applyFont="1" applyBorder="1" applyAlignment="1">
      <alignment horizontal="center" vertical="center"/>
    </xf>
    <xf numFmtId="0" fontId="24" fillId="0" borderId="25" xfId="0" applyFont="1" applyBorder="1" applyAlignment="1">
      <alignment horizontal="justify" vertical="center" wrapText="1"/>
    </xf>
    <xf numFmtId="0" fontId="24" fillId="0" borderId="0" xfId="0" applyFont="1" applyBorder="1" applyAlignment="1">
      <alignment horizontal="justify" vertical="center" wrapText="1"/>
    </xf>
    <xf numFmtId="0" fontId="24" fillId="0" borderId="13" xfId="0" applyFont="1" applyFill="1" applyBorder="1" applyAlignment="1">
      <alignment horizontal="justify" vertical="center" wrapText="1"/>
    </xf>
    <xf numFmtId="0" fontId="73" fillId="0" borderId="13" xfId="0" applyFont="1" applyFill="1" applyBorder="1" applyAlignment="1">
      <alignment horizontal="justify" vertical="center" wrapText="1"/>
    </xf>
    <xf numFmtId="0" fontId="31" fillId="11" borderId="10" xfId="0" applyFont="1" applyFill="1" applyBorder="1" applyAlignment="1" applyProtection="1">
      <alignment horizontal="center"/>
      <protection/>
    </xf>
    <xf numFmtId="0" fontId="31" fillId="11" borderId="11" xfId="0" applyFont="1" applyFill="1" applyBorder="1" applyAlignment="1" applyProtection="1">
      <alignment horizontal="center"/>
      <protection/>
    </xf>
    <xf numFmtId="0" fontId="31" fillId="11" borderId="12" xfId="0" applyFont="1" applyFill="1" applyBorder="1" applyAlignment="1" applyProtection="1">
      <alignment horizontal="center"/>
      <protection/>
    </xf>
    <xf numFmtId="0" fontId="31" fillId="11" borderId="23" xfId="0" applyFont="1" applyFill="1" applyBorder="1" applyAlignment="1" applyProtection="1">
      <alignment horizontal="center"/>
      <protection/>
    </xf>
    <xf numFmtId="0" fontId="31" fillId="11" borderId="30" xfId="0" applyFont="1" applyFill="1" applyBorder="1" applyAlignment="1" applyProtection="1">
      <alignment horizontal="center"/>
      <protection/>
    </xf>
    <xf numFmtId="0" fontId="31" fillId="11" borderId="31" xfId="0" applyFont="1" applyFill="1" applyBorder="1" applyAlignment="1" applyProtection="1">
      <alignment horizontal="center"/>
      <protection/>
    </xf>
    <xf numFmtId="0" fontId="31" fillId="11" borderId="25" xfId="0" applyFont="1" applyFill="1" applyBorder="1" applyAlignment="1" applyProtection="1">
      <alignment horizontal="center"/>
      <protection/>
    </xf>
    <xf numFmtId="0" fontId="31" fillId="11" borderId="0" xfId="0" applyFont="1" applyFill="1" applyBorder="1" applyAlignment="1" applyProtection="1">
      <alignment horizontal="center"/>
      <protection/>
    </xf>
    <xf numFmtId="0" fontId="31" fillId="11" borderId="37" xfId="0" applyFont="1" applyFill="1" applyBorder="1" applyAlignment="1" applyProtection="1">
      <alignment horizontal="center"/>
      <protection/>
    </xf>
    <xf numFmtId="0" fontId="2" fillId="0" borderId="34" xfId="0" applyFont="1" applyBorder="1" applyAlignment="1" applyProtection="1">
      <alignment horizontal="center" vertical="center" wrapText="1"/>
      <protection/>
    </xf>
    <xf numFmtId="0" fontId="2" fillId="0" borderId="18" xfId="0" applyFont="1" applyBorder="1" applyAlignment="1" applyProtection="1">
      <alignment horizontal="center" vertical="center" wrapText="1"/>
      <protection/>
    </xf>
    <xf numFmtId="0" fontId="2" fillId="0" borderId="34" xfId="0" applyFont="1" applyBorder="1" applyAlignment="1" applyProtection="1">
      <alignment horizontal="center" vertical="center" wrapText="1"/>
      <protection/>
    </xf>
    <xf numFmtId="172" fontId="31" fillId="0" borderId="0" xfId="0" applyNumberFormat="1" applyFont="1" applyBorder="1" applyAlignment="1">
      <alignment horizontal="center"/>
    </xf>
    <xf numFmtId="0" fontId="2" fillId="0" borderId="13" xfId="0" applyFont="1" applyBorder="1" applyAlignment="1">
      <alignment horizontal="left" wrapText="1"/>
    </xf>
    <xf numFmtId="0" fontId="2" fillId="0" borderId="13" xfId="0" applyFont="1" applyBorder="1" applyAlignment="1">
      <alignment horizontal="left" wrapText="1"/>
    </xf>
    <xf numFmtId="0" fontId="24" fillId="0" borderId="17" xfId="0" applyFont="1" applyFill="1" applyBorder="1" applyAlignment="1">
      <alignment horizontal="left" vertical="center" wrapText="1"/>
    </xf>
    <xf numFmtId="0" fontId="73" fillId="0" borderId="14" xfId="0" applyFont="1" applyFill="1" applyBorder="1" applyAlignment="1">
      <alignment horizontal="left" vertical="center" wrapText="1"/>
    </xf>
    <xf numFmtId="0" fontId="73" fillId="0" borderId="29" xfId="0" applyFont="1" applyFill="1" applyBorder="1" applyAlignment="1">
      <alignment horizontal="left" vertical="center" wrapText="1"/>
    </xf>
    <xf numFmtId="0" fontId="31" fillId="0" borderId="0" xfId="0" applyFont="1" applyBorder="1" applyAlignment="1">
      <alignment horizontal="center" wrapText="1"/>
    </xf>
    <xf numFmtId="0" fontId="24" fillId="0" borderId="17" xfId="0" applyFont="1" applyBorder="1" applyAlignment="1">
      <alignment wrapText="1"/>
    </xf>
    <xf numFmtId="0" fontId="24" fillId="0" borderId="14" xfId="0" applyFont="1" applyBorder="1" applyAlignment="1">
      <alignment wrapText="1"/>
    </xf>
    <xf numFmtId="0" fontId="24" fillId="0" borderId="29" xfId="0" applyFont="1" applyBorder="1" applyAlignment="1">
      <alignment wrapText="1"/>
    </xf>
    <xf numFmtId="0" fontId="31" fillId="0" borderId="10" xfId="0" applyFont="1" applyBorder="1" applyAlignment="1">
      <alignment horizontal="center"/>
    </xf>
    <xf numFmtId="0" fontId="31" fillId="0" borderId="11" xfId="0" applyFont="1" applyBorder="1" applyAlignment="1">
      <alignment horizontal="center"/>
    </xf>
    <xf numFmtId="0" fontId="31" fillId="0" borderId="12" xfId="0" applyFont="1" applyBorder="1" applyAlignment="1">
      <alignment horizontal="center"/>
    </xf>
    <xf numFmtId="0" fontId="24" fillId="0" borderId="0" xfId="0" applyFont="1" applyAlignment="1">
      <alignment horizontal="left" vertical="top" wrapText="1"/>
    </xf>
    <xf numFmtId="0" fontId="73" fillId="0" borderId="17" xfId="0" applyFont="1" applyBorder="1" applyAlignment="1">
      <alignment horizontal="justify" vertical="top" wrapText="1"/>
    </xf>
    <xf numFmtId="0" fontId="73" fillId="0" borderId="14" xfId="0" applyFont="1" applyBorder="1" applyAlignment="1">
      <alignment horizontal="justify" vertical="top" wrapText="1"/>
    </xf>
    <xf numFmtId="0" fontId="73" fillId="0" borderId="29" xfId="0" applyFont="1" applyBorder="1" applyAlignment="1">
      <alignment horizontal="justify" vertical="top" wrapText="1"/>
    </xf>
    <xf numFmtId="0" fontId="24" fillId="0" borderId="23" xfId="0" applyFont="1" applyBorder="1" applyAlignment="1">
      <alignment wrapText="1"/>
    </xf>
    <xf numFmtId="0" fontId="24" fillId="0" borderId="30" xfId="0" applyFont="1" applyBorder="1" applyAlignment="1">
      <alignment wrapText="1"/>
    </xf>
    <xf numFmtId="0" fontId="24" fillId="0" borderId="31" xfId="0" applyFont="1" applyBorder="1" applyAlignment="1">
      <alignment wrapText="1"/>
    </xf>
    <xf numFmtId="0" fontId="24" fillId="0" borderId="10" xfId="0" applyFont="1" applyBorder="1" applyAlignment="1">
      <alignment/>
    </xf>
    <xf numFmtId="0" fontId="24" fillId="0" borderId="11" xfId="0" applyFont="1" applyBorder="1" applyAlignment="1">
      <alignment/>
    </xf>
    <xf numFmtId="0" fontId="24" fillId="0" borderId="12" xfId="0" applyFont="1" applyBorder="1" applyAlignment="1">
      <alignment/>
    </xf>
    <xf numFmtId="0" fontId="73" fillId="0" borderId="10" xfId="0" applyFont="1" applyBorder="1" applyAlignment="1">
      <alignment horizontal="left" vertical="center" wrapText="1"/>
    </xf>
    <xf numFmtId="0" fontId="73" fillId="0" borderId="11" xfId="0" applyFont="1" applyBorder="1" applyAlignment="1">
      <alignment horizontal="left" vertical="center" wrapText="1"/>
    </xf>
    <xf numFmtId="0" fontId="73" fillId="0" borderId="12" xfId="0" applyFont="1" applyBorder="1" applyAlignment="1">
      <alignment horizontal="left" vertical="center" wrapText="1"/>
    </xf>
    <xf numFmtId="0" fontId="24" fillId="0" borderId="23" xfId="0" applyFont="1" applyBorder="1" applyAlignment="1">
      <alignment horizontal="justify" vertical="center" wrapText="1"/>
    </xf>
    <xf numFmtId="0" fontId="24" fillId="0" borderId="30" xfId="0" applyFont="1" applyBorder="1" applyAlignment="1">
      <alignment horizontal="justify" vertical="center" wrapText="1"/>
    </xf>
    <xf numFmtId="0" fontId="24" fillId="0" borderId="31" xfId="0" applyFont="1" applyBorder="1" applyAlignment="1">
      <alignment horizontal="justify" vertical="center" wrapText="1"/>
    </xf>
    <xf numFmtId="2" fontId="24" fillId="0" borderId="0" xfId="0" applyNumberFormat="1" applyFont="1" applyBorder="1" applyAlignment="1">
      <alignment horizontal="left" vertical="top" wrapText="1"/>
    </xf>
    <xf numFmtId="49" fontId="2" fillId="0" borderId="39" xfId="0" applyNumberFormat="1" applyFont="1" applyBorder="1" applyAlignment="1">
      <alignment horizontal="center" vertical="center" wrapText="1"/>
    </xf>
    <xf numFmtId="49" fontId="2" fillId="0" borderId="40"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9" xfId="0" applyNumberFormat="1" applyFont="1" applyBorder="1" applyAlignment="1">
      <alignment horizontal="center" vertical="center"/>
    </xf>
    <xf numFmtId="49" fontId="2" fillId="0" borderId="41" xfId="0" applyNumberFormat="1" applyFont="1" applyBorder="1" applyAlignment="1">
      <alignment horizontal="center" vertical="center"/>
    </xf>
    <xf numFmtId="49" fontId="2" fillId="0" borderId="40" xfId="0" applyNumberFormat="1" applyFont="1" applyBorder="1" applyAlignment="1">
      <alignment horizontal="center" vertical="center"/>
    </xf>
    <xf numFmtId="0" fontId="35" fillId="0" borderId="23" xfId="0" applyFont="1" applyBorder="1" applyAlignment="1">
      <alignment horizontal="center"/>
    </xf>
    <xf numFmtId="0" fontId="35" fillId="0" borderId="30" xfId="0" applyFont="1" applyBorder="1" applyAlignment="1">
      <alignment horizontal="center"/>
    </xf>
    <xf numFmtId="0" fontId="35" fillId="0" borderId="31" xfId="0" applyFont="1" applyBorder="1" applyAlignment="1">
      <alignment horizontal="center"/>
    </xf>
    <xf numFmtId="0" fontId="83" fillId="0" borderId="10" xfId="0" applyFont="1" applyBorder="1" applyAlignment="1">
      <alignment horizontal="center" readingOrder="1"/>
    </xf>
    <xf numFmtId="0" fontId="83" fillId="0" borderId="11" xfId="0" applyFont="1" applyBorder="1" applyAlignment="1">
      <alignment horizontal="center" readingOrder="1"/>
    </xf>
    <xf numFmtId="0" fontId="83" fillId="0" borderId="12" xfId="0" applyFont="1" applyBorder="1" applyAlignment="1">
      <alignment horizontal="center" readingOrder="1"/>
    </xf>
    <xf numFmtId="0" fontId="73" fillId="0" borderId="10" xfId="0" applyFont="1" applyBorder="1" applyAlignment="1">
      <alignment horizontal="justify" vertical="center" wrapText="1"/>
    </xf>
    <xf numFmtId="0" fontId="73" fillId="0" borderId="11" xfId="0" applyFont="1" applyBorder="1" applyAlignment="1">
      <alignment horizontal="justify" vertical="center" wrapText="1"/>
    </xf>
    <xf numFmtId="0" fontId="73" fillId="0" borderId="12" xfId="0" applyFont="1" applyBorder="1" applyAlignment="1">
      <alignment horizontal="justify" vertical="center" wrapText="1"/>
    </xf>
    <xf numFmtId="0" fontId="31" fillId="0" borderId="0" xfId="0" applyFont="1" applyBorder="1" applyAlignment="1">
      <alignment horizontal="center" vertical="center"/>
    </xf>
    <xf numFmtId="0" fontId="2" fillId="18" borderId="24" xfId="0" applyFont="1" applyFill="1" applyBorder="1" applyAlignment="1">
      <alignment horizontal="center" vertical="center"/>
    </xf>
    <xf numFmtId="0" fontId="2" fillId="18" borderId="15" xfId="0" applyFont="1" applyFill="1" applyBorder="1" applyAlignment="1">
      <alignment horizontal="center" vertical="center"/>
    </xf>
    <xf numFmtId="0" fontId="2" fillId="18" borderId="16" xfId="0" applyFont="1" applyFill="1" applyBorder="1" applyAlignment="1">
      <alignment horizontal="center" vertical="center"/>
    </xf>
    <xf numFmtId="0" fontId="2" fillId="18" borderId="24" xfId="0" applyFont="1" applyFill="1" applyBorder="1" applyAlignment="1">
      <alignment horizontal="center" vertical="center"/>
    </xf>
    <xf numFmtId="0" fontId="2" fillId="18" borderId="15" xfId="0" applyFont="1" applyFill="1" applyBorder="1" applyAlignment="1">
      <alignment horizontal="center" vertical="center"/>
    </xf>
    <xf numFmtId="0" fontId="2" fillId="18" borderId="16" xfId="0" applyFont="1" applyFill="1" applyBorder="1" applyAlignment="1">
      <alignment horizontal="center" vertical="center"/>
    </xf>
    <xf numFmtId="0" fontId="2" fillId="0" borderId="17"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9" xfId="0" applyFont="1" applyBorder="1" applyAlignment="1">
      <alignment horizontal="justify" vertical="center" wrapText="1"/>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ipervínculo 2" xfId="46"/>
    <cellStyle name="Incorrecto" xfId="47"/>
    <cellStyle name="Comma" xfId="48"/>
    <cellStyle name="Comma [0]" xfId="49"/>
    <cellStyle name="Millares 2" xfId="50"/>
    <cellStyle name="Currency" xfId="51"/>
    <cellStyle name="Currency [0]" xfId="52"/>
    <cellStyle name="Neutral" xfId="53"/>
    <cellStyle name="No-definido" xfId="54"/>
    <cellStyle name="Normal 10" xfId="55"/>
    <cellStyle name="Normal 14" xfId="56"/>
    <cellStyle name="Normal 15" xfId="57"/>
    <cellStyle name="Normal 2" xfId="58"/>
    <cellStyle name="Normal 3" xfId="59"/>
    <cellStyle name="Normal 4" xfId="60"/>
    <cellStyle name="Normal 5" xfId="61"/>
    <cellStyle name="Normal 6" xfId="62"/>
    <cellStyle name="Normal 7" xfId="63"/>
    <cellStyle name="Normal 8" xfId="64"/>
    <cellStyle name="Normal_indice" xfId="65"/>
    <cellStyle name="Notas" xfId="66"/>
    <cellStyle name="Percent" xfId="67"/>
    <cellStyle name="Porcentual 2" xfId="68"/>
    <cellStyle name="Salida" xfId="69"/>
    <cellStyle name="Texto de advertencia" xfId="70"/>
    <cellStyle name="Texto explicativo" xfId="71"/>
    <cellStyle name="Título" xfId="72"/>
    <cellStyle name="Título 2" xfId="73"/>
    <cellStyle name="Título 3" xfId="74"/>
    <cellStyle name="Total"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50794B"/>
      <rgbColor rgb="00C0C0C0"/>
      <rgbColor rgb="00808080"/>
      <rgbColor rgb="009999FF"/>
      <rgbColor rgb="00993366"/>
      <rgbColor rgb="00FFFFCC"/>
      <rgbColor rgb="00CCFFFF"/>
      <rgbColor rgb="00695185"/>
      <rgbColor rgb="00FF8080"/>
      <rgbColor rgb="008064A2"/>
      <rgbColor rgb="00C6D9F1"/>
      <rgbColor rgb="00FDEADA"/>
      <rgbColor rgb="00F79646"/>
      <rgbColor rgb="00C3D69B"/>
      <rgbColor rgb="008EB4E3"/>
      <rgbColor rgb="00A6A6A6"/>
      <rgbColor rgb="00E46C0A"/>
      <rgbColor rgb="007F7F7F"/>
      <rgbColor rgb="002A34FE"/>
      <rgbColor rgb="004BACC6"/>
      <rgbColor rgb="00E3E3E3"/>
      <rgbColor rgb="00CCFFCC"/>
      <rgbColor rgb="00FFFF99"/>
      <rgbColor rgb="0099CCFF"/>
      <rgbColor rgb="00FF99CC"/>
      <rgbColor rgb="00D99694"/>
      <rgbColor rgb="00D9D9D9"/>
      <rgbColor rgb="004F81BD"/>
      <rgbColor rgb="002FCCCF"/>
      <rgbColor rgb="0099CC00"/>
      <rgbColor rgb="00FFCC00"/>
      <rgbColor rgb="00FF9900"/>
      <rgbColor rgb="00FF6600"/>
      <rgbColor rgb="00666699"/>
      <rgbColor rgb="00969696"/>
      <rgbColor rgb="0017375E"/>
      <rgbColor rgb="00299867"/>
      <rgbColor rgb="0092D050"/>
      <rgbColor rgb="00595959"/>
      <rgbColor rgb="00993300"/>
      <rgbColor rgb="007030A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png"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N</a:t>
            </a:r>
            <a:r>
              <a:rPr lang="en-US" cap="none" sz="900" b="1" i="0" u="none" baseline="0">
                <a:solidFill>
                  <a:srgbClr val="000000"/>
                </a:solidFill>
              </a:rPr>
              <a:t>°</a:t>
            </a:r>
            <a:r>
              <a:rPr lang="en-US" cap="none" sz="900" b="1" i="0" u="none" baseline="0">
                <a:solidFill>
                  <a:srgbClr val="000000"/>
                </a:solidFill>
              </a:rPr>
              <a:t> 1. Participación por país en las importaciones de maíz  
</a:t>
            </a:r>
            <a:r>
              <a:rPr lang="en-US" cap="none" sz="900" b="1" i="0" u="none" baseline="0">
                <a:solidFill>
                  <a:srgbClr val="000000"/>
                </a:solidFill>
              </a:rPr>
              <a:t>Enero octubre  2011  (%)</a:t>
            </a:r>
          </a:p>
        </c:rich>
      </c:tx>
      <c:layout>
        <c:manualLayout>
          <c:xMode val="factor"/>
          <c:yMode val="factor"/>
          <c:x val="0.054"/>
          <c:y val="-0.009"/>
        </c:manualLayout>
      </c:layout>
      <c:spPr>
        <a:noFill/>
        <a:ln w="3175">
          <a:noFill/>
        </a:ln>
      </c:spPr>
    </c:title>
    <c:view3D>
      <c:rotX val="15"/>
      <c:hPercent val="100"/>
      <c:rotY val="0"/>
      <c:depthPercent val="100"/>
      <c:rAngAx val="1"/>
    </c:view3D>
    <c:plotArea>
      <c:layout>
        <c:manualLayout>
          <c:xMode val="edge"/>
          <c:yMode val="edge"/>
          <c:x val="0"/>
          <c:y val="0.2915"/>
          <c:w val="0.984"/>
          <c:h val="0.4785"/>
        </c:manualLayout>
      </c:layout>
      <c:pie3DChart>
        <c:varyColors val="1"/>
        <c:ser>
          <c:idx val="0"/>
          <c:order val="0"/>
          <c:tx>
            <c:strRef>
              <c:f>4!$W$2</c:f>
              <c:strCache>
                <c:ptCount val="1"/>
                <c:pt idx="0">
                  <c:v>2011</c:v>
                </c:pt>
              </c:strCache>
            </c:strRef>
          </c:tx>
          <c:spPr>
            <a:blipFill>
              <a:blip r:embed="rId2"/>
              <a:srcRect/>
              <a:stretch>
                <a:fillRect/>
              </a:stretch>
            </a:blipFill>
            <a:ln w="3175">
              <a:noFill/>
            </a:ln>
          </c:spPr>
          <c:explosion val="25"/>
          <c:extLst>
            <c:ext xmlns:c14="http://schemas.microsoft.com/office/drawing/2007/8/2/chart" uri="{6F2FDCE9-48DA-4B69-8628-5D25D57E5C99}">
              <c14:invertSolidFillFmt>
                <c14:spPr>
                  <a:solidFill>
                    <a:srgbClr val="000000"/>
                  </a:solidFill>
                </c14:spPr>
              </c14:invertSolidFillFmt>
            </c:ext>
          </c:extLst>
          <c:dPt>
            <c:idx val="0"/>
            <c:spPr>
              <a:blipFill>
                <a:blip r:embed="rId3"/>
                <a:srcRect/>
                <a:stretch>
                  <a:fillRect/>
                </a:stretch>
              </a:blipFill>
              <a:ln w="3175">
                <a:noFill/>
              </a:ln>
            </c:spPr>
          </c:dPt>
          <c:dPt>
            <c:idx val="1"/>
            <c:spPr>
              <a:blipFill>
                <a:blip r:embed="rId4"/>
                <a:srcRect/>
                <a:stretch>
                  <a:fillRect/>
                </a:stretch>
              </a:blipFill>
              <a:ln w="3175">
                <a:noFill/>
              </a:ln>
            </c:spPr>
          </c:dPt>
          <c:dPt>
            <c:idx val="2"/>
            <c:spPr>
              <a:blipFill>
                <a:blip r:embed="rId5"/>
                <a:srcRect/>
                <a:stretch>
                  <a:fillRect/>
                </a:stretch>
              </a:blip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4"/>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numFmt formatCode="0.0%" sourceLinked="0"/>
            <c:dLblPos val="outEnd"/>
            <c:showLegendKey val="0"/>
            <c:showVal val="0"/>
            <c:showBubbleSize val="0"/>
            <c:showCatName val="0"/>
            <c:showSerName val="0"/>
            <c:showLeaderLines val="1"/>
            <c:showPercent val="1"/>
          </c:dLbls>
          <c:cat>
            <c:strRef>
              <c:f>4!$X$1:$Z$1</c:f>
              <c:strCache/>
            </c:strRef>
          </c:cat>
          <c:val>
            <c:numRef>
              <c:f>4!$X$2:$Z$2</c:f>
              <c:numCache/>
            </c:numRef>
          </c:val>
        </c:ser>
      </c:pie3DChart>
      <c:spPr>
        <a:noFill/>
        <a:ln>
          <a:noFill/>
        </a:ln>
      </c:spPr>
    </c:plotArea>
    <c:legend>
      <c:legendPos val="r"/>
      <c:layout>
        <c:manualLayout>
          <c:xMode val="edge"/>
          <c:yMode val="edge"/>
          <c:x val="0.108"/>
          <c:y val="0.77325"/>
          <c:w val="0.74475"/>
          <c:h val="0.1195"/>
        </c:manualLayout>
      </c:layout>
      <c:overlay val="0"/>
      <c:spPr>
        <a:noFill/>
        <a:ln w="3175">
          <a:noFill/>
        </a:ln>
      </c:spPr>
      <c:txPr>
        <a:bodyPr vert="horz" rot="0"/>
        <a:lstStyle/>
        <a:p>
          <a:pPr>
            <a:defRPr lang="en-US" cap="none" sz="650"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N</a:t>
            </a:r>
            <a:r>
              <a:rPr lang="en-US" cap="none" sz="900" b="1" i="0" u="none" baseline="0">
                <a:solidFill>
                  <a:srgbClr val="000000"/>
                </a:solidFill>
                <a:latin typeface="Arial MT"/>
                <a:ea typeface="Arial MT"/>
                <a:cs typeface="Arial MT"/>
              </a:rPr>
              <a:t>°</a:t>
            </a:r>
            <a:r>
              <a:rPr lang="en-US" cap="none" sz="900" b="1" i="0" u="none" baseline="0">
                <a:solidFill>
                  <a:srgbClr val="000000"/>
                </a:solidFill>
              </a:rPr>
              <a:t> 8. Evolución mensual del precio interno del maíz,  en dólares
</a:t>
            </a:r>
            <a:r>
              <a:rPr lang="en-US" cap="none" sz="900" b="1" i="0" u="none" baseline="0">
                <a:solidFill>
                  <a:srgbClr val="000000"/>
                </a:solidFill>
              </a:rPr>
              <a:t>Años: 2006 - 2011
</a:t>
            </a:r>
          </a:p>
        </c:rich>
      </c:tx>
      <c:layout>
        <c:manualLayout>
          <c:xMode val="factor"/>
          <c:yMode val="factor"/>
          <c:x val="0.0455"/>
          <c:y val="0"/>
        </c:manualLayout>
      </c:layout>
      <c:spPr>
        <a:noFill/>
        <a:ln w="3175">
          <a:noFill/>
        </a:ln>
      </c:spPr>
    </c:title>
    <c:plotArea>
      <c:layout>
        <c:manualLayout>
          <c:xMode val="edge"/>
          <c:yMode val="edge"/>
          <c:x val="0.06625"/>
          <c:y val="0.1105"/>
          <c:w val="0.86425"/>
          <c:h val="0.7325"/>
        </c:manualLayout>
      </c:layout>
      <c:lineChart>
        <c:grouping val="standard"/>
        <c:varyColors val="0"/>
        <c:ser>
          <c:idx val="0"/>
          <c:order val="0"/>
          <c:tx>
            <c:strRef>
              <c:f>'11'!$D$5</c:f>
              <c:strCache>
                <c:ptCount val="1"/>
                <c:pt idx="0">
                  <c:v>2006</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8000"/>
              </a:solidFill>
              <a:ln>
                <a:solidFill>
                  <a:srgbClr val="008000"/>
                </a:solidFill>
              </a:ln>
            </c:spPr>
          </c:marker>
          <c:cat>
            <c:strRef>
              <c:f>'11'!$C$6:$C$17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'11'!$D$6:$D$17</c:f>
              <c:numCache>
                <c:ptCount val="12"/>
                <c:pt idx="0">
                  <c:v>135.2</c:v>
                </c:pt>
                <c:pt idx="1">
                  <c:v>138.5</c:v>
                </c:pt>
                <c:pt idx="2">
                  <c:v>140.3</c:v>
                </c:pt>
                <c:pt idx="3">
                  <c:v>140.1</c:v>
                </c:pt>
                <c:pt idx="4">
                  <c:v>141.8</c:v>
                </c:pt>
                <c:pt idx="5">
                  <c:v>139.6</c:v>
                </c:pt>
                <c:pt idx="6">
                  <c:v>143.8</c:v>
                </c:pt>
                <c:pt idx="7">
                  <c:v>150.7</c:v>
                </c:pt>
                <c:pt idx="8">
                  <c:v>152.9</c:v>
                </c:pt>
                <c:pt idx="9">
                  <c:v>176.8</c:v>
                </c:pt>
                <c:pt idx="10">
                  <c:v>213.3</c:v>
                </c:pt>
                <c:pt idx="11">
                  <c:v>214.4</c:v>
                </c:pt>
              </c:numCache>
            </c:numRef>
          </c:val>
          <c:smooth val="0"/>
        </c:ser>
        <c:ser>
          <c:idx val="1"/>
          <c:order val="1"/>
          <c:tx>
            <c:strRef>
              <c:f>'11'!$E$5</c:f>
              <c:strCache>
                <c:ptCount val="1"/>
                <c:pt idx="0">
                  <c:v>2007</c:v>
                </c:pt>
              </c:strCache>
            </c:strRef>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9900"/>
              </a:solidFill>
              <a:ln>
                <a:solidFill>
                  <a:srgbClr val="FF9900"/>
                </a:solidFill>
              </a:ln>
            </c:spPr>
          </c:marker>
          <c:cat>
            <c:strRef>
              <c:f>'11'!$C$6:$C$17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'11'!$E$6:$E$17</c:f>
              <c:numCache>
                <c:ptCount val="12"/>
                <c:pt idx="0">
                  <c:v>216.9</c:v>
                </c:pt>
                <c:pt idx="1">
                  <c:v>210.9</c:v>
                </c:pt>
                <c:pt idx="2">
                  <c:v>210.8</c:v>
                </c:pt>
                <c:pt idx="3">
                  <c:v>193.7</c:v>
                </c:pt>
                <c:pt idx="4">
                  <c:v>196.1</c:v>
                </c:pt>
                <c:pt idx="5">
                  <c:v>199.4</c:v>
                </c:pt>
                <c:pt idx="6">
                  <c:v>205.3</c:v>
                </c:pt>
                <c:pt idx="7">
                  <c:v>206</c:v>
                </c:pt>
                <c:pt idx="8">
                  <c:v>223.7</c:v>
                </c:pt>
                <c:pt idx="9">
                  <c:v>245.6</c:v>
                </c:pt>
                <c:pt idx="10">
                  <c:v>243.1</c:v>
                </c:pt>
                <c:pt idx="11">
                  <c:v>240.06136121776197</c:v>
                </c:pt>
              </c:numCache>
            </c:numRef>
          </c:val>
          <c:smooth val="0"/>
        </c:ser>
        <c:ser>
          <c:idx val="2"/>
          <c:order val="2"/>
          <c:tx>
            <c:strRef>
              <c:f>'11'!$F$5</c:f>
              <c:strCache>
                <c:ptCount val="1"/>
                <c:pt idx="0">
                  <c:v>2008</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0000FF"/>
              </a:solidFill>
              <a:ln>
                <a:solidFill>
                  <a:srgbClr val="0000FF"/>
                </a:solidFill>
              </a:ln>
            </c:spPr>
          </c:marker>
          <c:cat>
            <c:strRef>
              <c:f>'11'!$C$6:$C$17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'11'!$F$6:$F$17</c:f>
              <c:numCache>
                <c:ptCount val="12"/>
                <c:pt idx="0">
                  <c:v>268.4103677000061</c:v>
                </c:pt>
                <c:pt idx="1">
                  <c:v>283.2366304532559</c:v>
                </c:pt>
                <c:pt idx="2">
                  <c:v>285.3513236981487</c:v>
                </c:pt>
                <c:pt idx="3">
                  <c:v>295.5643880238023</c:v>
                </c:pt>
                <c:pt idx="4">
                  <c:v>290.24596105376895</c:v>
                </c:pt>
                <c:pt idx="5">
                  <c:v>282.71000354223946</c:v>
                </c:pt>
                <c:pt idx="6">
                  <c:v>304.5526547977503</c:v>
                </c:pt>
                <c:pt idx="7">
                  <c:v>286.60914029918763</c:v>
                </c:pt>
                <c:pt idx="8">
                  <c:v>280.37027794181165</c:v>
                </c:pt>
                <c:pt idx="9">
                  <c:v>240.83129373714863</c:v>
                </c:pt>
                <c:pt idx="10">
                  <c:v>226.51651974302433</c:v>
                </c:pt>
                <c:pt idx="11">
                  <c:v>217.14196953106935</c:v>
                </c:pt>
              </c:numCache>
            </c:numRef>
          </c:val>
          <c:smooth val="0"/>
        </c:ser>
        <c:ser>
          <c:idx val="3"/>
          <c:order val="3"/>
          <c:tx>
            <c:strRef>
              <c:f>'11'!$G$5</c:f>
              <c:strCache>
                <c:ptCount val="1"/>
                <c:pt idx="0">
                  <c:v>2009</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FF0000"/>
                </a:solidFill>
              </a:ln>
            </c:spPr>
          </c:marker>
          <c:cat>
            <c:strRef>
              <c:f>'11'!$C$6:$C$17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'11'!$G$6:$G$17</c:f>
              <c:numCache>
                <c:ptCount val="12"/>
                <c:pt idx="0">
                  <c:v>212.60285341118714</c:v>
                </c:pt>
                <c:pt idx="1">
                  <c:v>214.5214521452145</c:v>
                </c:pt>
                <c:pt idx="2">
                  <c:v>203.2860685108707</c:v>
                </c:pt>
                <c:pt idx="3">
                  <c:v>184.47836158491532</c:v>
                </c:pt>
                <c:pt idx="4">
                  <c:v>179.42310334691263</c:v>
                </c:pt>
                <c:pt idx="5">
                  <c:v>187.53196059824393</c:v>
                </c:pt>
                <c:pt idx="6">
                  <c:v>192.75952435242522</c:v>
                </c:pt>
                <c:pt idx="7">
                  <c:v>190.68254684893645</c:v>
                </c:pt>
                <c:pt idx="8">
                  <c:v>192.5545484654523</c:v>
                </c:pt>
                <c:pt idx="9">
                  <c:v>194.02236191937345</c:v>
                </c:pt>
                <c:pt idx="10">
                  <c:v>206.0090820171465</c:v>
                </c:pt>
                <c:pt idx="11">
                  <c:v>212.4966629033866</c:v>
                </c:pt>
              </c:numCache>
            </c:numRef>
          </c:val>
          <c:smooth val="0"/>
        </c:ser>
        <c:ser>
          <c:idx val="4"/>
          <c:order val="4"/>
          <c:tx>
            <c:strRef>
              <c:f>'11'!$H$5</c:f>
              <c:strCache>
                <c:ptCount val="1"/>
                <c:pt idx="0">
                  <c:v>2010</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solidFill>
                <a:srgbClr val="FFFFFF"/>
              </a:solidFill>
              <a:ln>
                <a:solidFill>
                  <a:srgbClr val="000000"/>
                </a:solidFill>
              </a:ln>
            </c:spPr>
          </c:marker>
          <c:cat>
            <c:strRef>
              <c:f>'11'!$C$6:$C$17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'11'!$H$6:$H$17</c:f>
              <c:numCache>
                <c:ptCount val="12"/>
                <c:pt idx="0">
                  <c:v>219.29118080263086</c:v>
                </c:pt>
                <c:pt idx="1">
                  <c:v>225.32672374943672</c:v>
                </c:pt>
                <c:pt idx="2">
                  <c:v>212.55341676126966</c:v>
                </c:pt>
                <c:pt idx="3">
                  <c:v>198.76486944869134</c:v>
                </c:pt>
                <c:pt idx="4">
                  <c:v>190.6988283877066</c:v>
                </c:pt>
                <c:pt idx="5">
                  <c:v>190.1079374340315</c:v>
                </c:pt>
                <c:pt idx="6">
                  <c:v>190.80950254848094</c:v>
                </c:pt>
                <c:pt idx="7">
                  <c:v>211.1562773610339</c:v>
                </c:pt>
                <c:pt idx="8">
                  <c:v>227.93096677936128</c:v>
                </c:pt>
                <c:pt idx="9">
                  <c:v>242.23407308262094</c:v>
                </c:pt>
                <c:pt idx="10">
                  <c:v>266.26313586816707</c:v>
                </c:pt>
                <c:pt idx="11">
                  <c:v>285.40724369123984</c:v>
                </c:pt>
              </c:numCache>
            </c:numRef>
          </c:val>
          <c:smooth val="0"/>
        </c:ser>
        <c:ser>
          <c:idx val="5"/>
          <c:order val="5"/>
          <c:tx>
            <c:strRef>
              <c:f>'11'!$I$5</c:f>
              <c:strCache>
                <c:ptCount val="1"/>
                <c:pt idx="0">
                  <c:v>2011</c:v>
                </c:pt>
              </c:strCache>
            </c:strRef>
          </c:tx>
          <c:spPr>
            <a:ln w="25400">
              <a:solidFill>
                <a:srgbClr val="F79646"/>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00"/>
              </a:solidFill>
              <a:ln>
                <a:solidFill>
                  <a:srgbClr val="F79646"/>
                </a:solidFill>
              </a:ln>
            </c:spPr>
          </c:marker>
          <c:cat>
            <c:strRef>
              <c:f>'11'!$C$6:$C$17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'11'!$I$6:$I$17</c:f>
              <c:numCache>
                <c:ptCount val="12"/>
                <c:pt idx="0">
                  <c:v>284.96633326225736</c:v>
                </c:pt>
                <c:pt idx="1">
                  <c:v>300.76547290452953</c:v>
                </c:pt>
                <c:pt idx="2">
                  <c:v>298.0757984442281</c:v>
                </c:pt>
                <c:pt idx="3">
                  <c:v>305.9644816413042</c:v>
                </c:pt>
                <c:pt idx="4">
                  <c:v>308.56624460555463</c:v>
                </c:pt>
                <c:pt idx="5">
                  <c:v>302.76654848434134</c:v>
                </c:pt>
                <c:pt idx="6">
                  <c:v>305.52349109446374</c:v>
                </c:pt>
                <c:pt idx="7">
                  <c:v>299.1967488193966</c:v>
                </c:pt>
                <c:pt idx="8">
                  <c:v>286.91245379882525</c:v>
                </c:pt>
                <c:pt idx="9">
                  <c:v>271.1858286292059</c:v>
                </c:pt>
              </c:numCache>
            </c:numRef>
          </c:val>
          <c:smooth val="0"/>
        </c:ser>
        <c:marker val="1"/>
        <c:axId val="46344852"/>
        <c:axId val="14450485"/>
      </c:lineChart>
      <c:catAx>
        <c:axId val="4634485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50" b="0" i="0" u="none" baseline="0">
                <a:solidFill>
                  <a:srgbClr val="000000"/>
                </a:solidFill>
              </a:defRPr>
            </a:pPr>
          </a:p>
        </c:txPr>
        <c:crossAx val="14450485"/>
        <c:crosses val="autoZero"/>
        <c:auto val="1"/>
        <c:lblOffset val="100"/>
        <c:tickLblSkip val="1"/>
        <c:noMultiLvlLbl val="0"/>
      </c:catAx>
      <c:valAx>
        <c:axId val="14450485"/>
        <c:scaling>
          <c:orientation val="minMax"/>
          <c:max val="330"/>
          <c:min val="100"/>
        </c:scaling>
        <c:axPos val="l"/>
        <c:title>
          <c:tx>
            <c:rich>
              <a:bodyPr vert="horz" rot="-5400000" anchor="ctr"/>
              <a:lstStyle/>
              <a:p>
                <a:pPr algn="ctr">
                  <a:defRPr/>
                </a:pPr>
                <a:r>
                  <a:rPr lang="en-US" cap="none" sz="800" b="0" i="0" u="none" baseline="0">
                    <a:solidFill>
                      <a:srgbClr val="000000"/>
                    </a:solidFill>
                  </a:rPr>
                  <a:t>US$ /tonelada</a:t>
                </a:r>
              </a:p>
            </c:rich>
          </c:tx>
          <c:layout>
            <c:manualLayout>
              <c:xMode val="factor"/>
              <c:yMode val="factor"/>
              <c:x val="-0.01325"/>
              <c:y val="-0.002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46344852"/>
        <c:crossesAt val="1"/>
        <c:crossBetween val="between"/>
        <c:dispUnits/>
        <c:majorUnit val="20"/>
        <c:minorUnit val="5"/>
      </c:valAx>
      <c:spPr>
        <a:solidFill>
          <a:srgbClr val="FFFFFF"/>
        </a:solidFill>
        <a:ln w="12700">
          <a:solidFill>
            <a:srgbClr val="808080"/>
          </a:solidFill>
        </a:ln>
      </c:spPr>
    </c:plotArea>
    <c:legend>
      <c:legendPos val="b"/>
      <c:layout>
        <c:manualLayout>
          <c:xMode val="edge"/>
          <c:yMode val="edge"/>
          <c:x val="0.1015"/>
          <c:y val="0.8975"/>
          <c:w val="0.83025"/>
          <c:h val="0.04625"/>
        </c:manualLayout>
      </c:layout>
      <c:overlay val="0"/>
      <c:spPr>
        <a:solidFill>
          <a:srgbClr val="FFFFFF"/>
        </a:solidFill>
        <a:ln w="3175">
          <a:noFill/>
        </a:ln>
      </c:spPr>
      <c:txPr>
        <a:bodyPr vert="horz" rot="0"/>
        <a:lstStyle/>
        <a:p>
          <a:pPr>
            <a:defRPr lang="en-US" cap="none" sz="520" b="0" i="0" u="none" baseline="0">
              <a:solidFill>
                <a:srgbClr val="000000"/>
              </a:solidFil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Nº 9. Evolución de los precios en los mercados de Argentina, Estados Unidos y  Chile
</a:t>
            </a:r>
            <a:r>
              <a:rPr lang="en-US" cap="none" sz="900" b="1" i="0" u="none" baseline="0">
                <a:solidFill>
                  <a:srgbClr val="000000"/>
                </a:solidFill>
              </a:rPr>
              <a:t>(precios semanales nominales en $/kg)</a:t>
            </a:r>
          </a:p>
        </c:rich>
      </c:tx>
      <c:layout>
        <c:manualLayout>
          <c:xMode val="factor"/>
          <c:yMode val="factor"/>
          <c:x val="0.053"/>
          <c:y val="-0.003"/>
        </c:manualLayout>
      </c:layout>
      <c:spPr>
        <a:noFill/>
        <a:ln w="3175">
          <a:noFill/>
        </a:ln>
      </c:spPr>
    </c:title>
    <c:plotArea>
      <c:layout>
        <c:manualLayout>
          <c:xMode val="edge"/>
          <c:yMode val="edge"/>
          <c:x val="0.05625"/>
          <c:y val="0.165"/>
          <c:w val="0.6535"/>
          <c:h val="0.78025"/>
        </c:manualLayout>
      </c:layout>
      <c:lineChart>
        <c:grouping val="standard"/>
        <c:varyColors val="0"/>
        <c:ser>
          <c:idx val="3"/>
          <c:order val="0"/>
          <c:tx>
            <c:strRef>
              <c:f>'13'!$B$5</c:f>
              <c:strCache>
                <c:ptCount val="1"/>
                <c:pt idx="0">
                  <c:v>Maíz amarillo, FOB puerto argentino</c:v>
                </c:pt>
              </c:strCache>
            </c:strRef>
          </c:tx>
          <c:spPr>
            <a:ln w="25400">
              <a:solidFill>
                <a:srgbClr val="4F81BD"/>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'13'!$A$13:$A$19</c:f>
              <c:strCache/>
            </c:strRef>
          </c:cat>
          <c:val>
            <c:numRef>
              <c:f>'13'!$B$13:$B$19</c:f>
              <c:numCache/>
            </c:numRef>
          </c:val>
          <c:smooth val="0"/>
        </c:ser>
        <c:ser>
          <c:idx val="1"/>
          <c:order val="1"/>
          <c:tx>
            <c:strRef>
              <c:f>'13'!$C$5</c:f>
              <c:strCache>
                <c:ptCount val="1"/>
                <c:pt idx="0">
                  <c:v>Maíz yellow n° 2, FOB Golfo, EE.UU.</c:v>
                </c:pt>
              </c:strCache>
            </c:strRef>
          </c:tx>
          <c:spPr>
            <a:ln w="25400">
              <a:solidFill>
                <a:srgbClr val="299867"/>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'13'!$A$13:$A$19</c:f>
              <c:strCache/>
            </c:strRef>
          </c:cat>
          <c:val>
            <c:numRef>
              <c:f>'13'!$C$13:$C$19</c:f>
              <c:numCache/>
            </c:numRef>
          </c:val>
          <c:smooth val="0"/>
        </c:ser>
        <c:ser>
          <c:idx val="0"/>
          <c:order val="2"/>
          <c:tx>
            <c:strRef>
              <c:f>'13'!$D$5</c:f>
              <c:strCache>
                <c:ptCount val="1"/>
                <c:pt idx="0">
                  <c:v>Precio maíz nacional</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'13'!$A$13:$A$19</c:f>
              <c:strCache/>
            </c:strRef>
          </c:cat>
          <c:val>
            <c:numRef>
              <c:f>'13'!$D$13:$D$19</c:f>
              <c:numCache/>
            </c:numRef>
          </c:val>
          <c:smooth val="0"/>
        </c:ser>
        <c:ser>
          <c:idx val="2"/>
          <c:order val="3"/>
          <c:tx>
            <c:strRef>
              <c:f>'13'!$E$5</c:f>
              <c:strCache>
                <c:ptCount val="1"/>
                <c:pt idx="0">
                  <c:v>Costo alternativo de importación desde Argentina (Odepa)</c:v>
                </c:pt>
              </c:strCache>
            </c:strRef>
          </c:tx>
          <c:spPr>
            <a:ln w="25400">
              <a:solidFill>
                <a:srgbClr val="2FCCC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'13'!$A$13:$A$19</c:f>
              <c:strCache/>
            </c:strRef>
          </c:cat>
          <c:val>
            <c:numRef>
              <c:f>'13'!$E$13:$E$19</c:f>
              <c:numCache/>
            </c:numRef>
          </c:val>
          <c:smooth val="0"/>
        </c:ser>
        <c:marker val="1"/>
        <c:axId val="62945502"/>
        <c:axId val="29638607"/>
      </c:lineChart>
      <c:dateAx>
        <c:axId val="62945502"/>
        <c:scaling>
          <c:orientation val="minMax"/>
        </c:scaling>
        <c:axPos val="b"/>
        <c:delete val="0"/>
        <c:numFmt formatCode="dd/mm/yy;@" sourceLinked="0"/>
        <c:majorTickMark val="out"/>
        <c:minorTickMark val="none"/>
        <c:tickLblPos val="low"/>
        <c:spPr>
          <a:ln w="3175">
            <a:solidFill>
              <a:srgbClr val="000000"/>
            </a:solidFill>
          </a:ln>
        </c:spPr>
        <c:txPr>
          <a:bodyPr vert="horz" rot="-3000000"/>
          <a:lstStyle/>
          <a:p>
            <a:pPr>
              <a:defRPr lang="en-US" cap="none" sz="800" b="0" i="0" u="none" baseline="0">
                <a:solidFill>
                  <a:srgbClr val="000000"/>
                </a:solidFill>
              </a:defRPr>
            </a:pPr>
          </a:p>
        </c:txPr>
        <c:crossAx val="29638607"/>
        <c:crosses val="autoZero"/>
        <c:auto val="0"/>
        <c:baseTimeUnit val="days"/>
        <c:majorUnit val="7"/>
        <c:majorTimeUnit val="days"/>
        <c:minorUnit val="1"/>
        <c:minorTimeUnit val="days"/>
        <c:noMultiLvlLbl val="0"/>
      </c:dateAx>
      <c:valAx>
        <c:axId val="29638607"/>
        <c:scaling>
          <c:orientation val="minMax"/>
          <c:max val="180"/>
          <c:min val="120"/>
        </c:scaling>
        <c:axPos val="l"/>
        <c:title>
          <c:tx>
            <c:rich>
              <a:bodyPr vert="horz" rot="-5400000" anchor="ctr"/>
              <a:lstStyle/>
              <a:p>
                <a:pPr algn="ctr">
                  <a:defRPr/>
                </a:pPr>
                <a:r>
                  <a:rPr lang="en-US" cap="none" sz="800" b="0" i="0" u="none" baseline="0">
                    <a:solidFill>
                      <a:srgbClr val="000000"/>
                    </a:solidFill>
                  </a:rPr>
                  <a:t>$ / kilo</a:t>
                </a:r>
              </a:p>
            </c:rich>
          </c:tx>
          <c:layout>
            <c:manualLayout>
              <c:xMode val="factor"/>
              <c:yMode val="factor"/>
              <c:x val="-0.0245"/>
              <c:y val="0.030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62945502"/>
        <c:crossesAt val="1"/>
        <c:crossBetween val="between"/>
        <c:dispUnits/>
      </c:valAx>
      <c:spPr>
        <a:solidFill>
          <a:srgbClr val="FFFFFF"/>
        </a:solidFill>
        <a:ln w="12700">
          <a:solidFill>
            <a:srgbClr val="808080"/>
          </a:solidFill>
        </a:ln>
      </c:spPr>
    </c:plotArea>
    <c:legend>
      <c:legendPos val="b"/>
      <c:layout>
        <c:manualLayout>
          <c:xMode val="edge"/>
          <c:yMode val="edge"/>
          <c:x val="0.73725"/>
          <c:y val="0.2"/>
          <c:w val="0.24725"/>
          <c:h val="0.55375"/>
        </c:manualLayout>
      </c:layout>
      <c:overlay val="0"/>
      <c:spPr>
        <a:noFill/>
        <a:ln w="3175">
          <a:noFill/>
        </a:ln>
      </c:spPr>
      <c:txPr>
        <a:bodyPr vert="horz" rot="0"/>
        <a:lstStyle/>
        <a:p>
          <a:pPr>
            <a:defRPr lang="en-US" cap="none" sz="900" b="0" i="0" u="none" baseline="0">
              <a:solidFill>
                <a:srgbClr val="000000"/>
              </a:solidFill>
              <a:latin typeface="Arial MT"/>
              <a:ea typeface="Arial MT"/>
              <a:cs typeface="Arial MT"/>
            </a:defRPr>
          </a:pPr>
        </a:p>
      </c:txPr>
    </c:legend>
    <c:plotVisOnly val="0"/>
    <c:dispBlanksAs val="span"/>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solidFill>
                  <a:srgbClr val="000000"/>
                </a:solidFill>
              </a:rPr>
              <a:t>GRÁFICO N</a:t>
            </a:r>
            <a:r>
              <a:rPr lang="en-US" cap="none" sz="100" b="0" i="0" u="none" baseline="0">
                <a:solidFill>
                  <a:srgbClr val="000000"/>
                </a:solidFill>
                <a:latin typeface="Arial MT"/>
                <a:ea typeface="Arial MT"/>
                <a:cs typeface="Arial MT"/>
              </a:rPr>
              <a:t>°</a:t>
            </a:r>
            <a:r>
              <a:rPr lang="en-US" cap="none" sz="100" b="0" i="0" u="none" baseline="0">
                <a:solidFill>
                  <a:srgbClr val="000000"/>
                </a:solidFill>
              </a:rPr>
              <a:t> 3 : Evolución del precio real a productor 
</a:t>
            </a:r>
            <a:r>
              <a:rPr lang="en-US" cap="none" sz="100" b="0" i="0" u="none" baseline="0">
                <a:solidFill>
                  <a:srgbClr val="000000"/>
                </a:solidFill>
              </a:rPr>
              <a:t>Promedios anuales ponderados 1979 - 2005</a:t>
            </a:r>
          </a:p>
        </c:rich>
      </c:tx>
      <c:layout/>
      <c:spPr>
        <a:noFill/>
        <a:ln w="3175">
          <a:noFill/>
        </a:ln>
      </c:spPr>
    </c:title>
    <c:plotArea>
      <c:layout/>
      <c:barChart>
        <c:barDir val="col"/>
        <c:grouping val="clustered"/>
        <c:varyColors val="0"/>
        <c:axId val="65420872"/>
        <c:axId val="51916937"/>
      </c:barChart>
      <c:catAx>
        <c:axId val="65420872"/>
        <c:scaling>
          <c:orientation val="minMax"/>
        </c:scaling>
        <c:axPos val="b"/>
        <c:delete val="0"/>
        <c:numFmt formatCode="General" sourceLinked="1"/>
        <c:majorTickMark val="cross"/>
        <c:minorTickMark val="none"/>
        <c:tickLblPos val="nextTo"/>
        <c:spPr>
          <a:ln w="3175">
            <a:solidFill>
              <a:srgbClr val="000000"/>
            </a:solidFill>
          </a:ln>
        </c:spPr>
        <c:crossAx val="51916937"/>
        <c:crosses val="autoZero"/>
        <c:auto val="1"/>
        <c:lblOffset val="100"/>
        <c:tickLblSkip val="1"/>
        <c:noMultiLvlLbl val="0"/>
      </c:catAx>
      <c:valAx>
        <c:axId val="51916937"/>
        <c:scaling>
          <c:orientation val="minMax"/>
        </c:scaling>
        <c:axPos val="l"/>
        <c:delete val="0"/>
        <c:numFmt formatCode="General" sourceLinked="1"/>
        <c:majorTickMark val="cross"/>
        <c:minorTickMark val="none"/>
        <c:tickLblPos val="nextTo"/>
        <c:spPr>
          <a:ln w="3175">
            <a:solidFill>
              <a:srgbClr val="000000"/>
            </a:solidFill>
          </a:ln>
        </c:spPr>
        <c:crossAx val="65420872"/>
        <c:crossesAt val="1"/>
        <c:crossBetween val="between"/>
        <c:dispUnits/>
      </c:valAx>
      <c:spPr>
        <a:solidFill>
          <a:srgbClr val="FFFFFF"/>
        </a:solidFill>
        <a:ln w="12700">
          <a:solidFill>
            <a:srgbClr val="808080"/>
          </a:solidFill>
        </a:ln>
      </c:spPr>
    </c:plotArea>
    <c:plotVisOnly val="0"/>
    <c:dispBlanksAs val="gap"/>
    <c:showDLblsOverMax val="0"/>
  </c:chart>
  <c:spPr>
    <a:solidFill>
      <a:srgbClr val="FFFFFF"/>
    </a:solidFill>
    <a:ln w="3175">
      <a:noFill/>
    </a:ln>
  </c:spPr>
  <c:txPr>
    <a:bodyPr vert="horz" rot="0"/>
    <a:lstStyle/>
    <a:p>
      <a:pPr>
        <a:defRPr lang="en-US" cap="none" sz="1400" b="0" i="0" u="none" baseline="0">
          <a:solidFill>
            <a:srgbClr val="000000"/>
          </a:solidFill>
          <a:latin typeface="Arial MT"/>
          <a:ea typeface="Arial MT"/>
          <a:cs typeface="Arial MT"/>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Nº 10. Evolución de los precios del maíz en el mercado de futuros de Chicago
</a:t>
            </a:r>
            <a:r>
              <a:rPr lang="en-US" cap="none" sz="900" b="1" i="0" u="none" baseline="0">
                <a:solidFill>
                  <a:srgbClr val="000000"/>
                </a:solidFill>
              </a:rPr>
              <a:t>(precios diarios en US$/tonelada)</a:t>
            </a:r>
          </a:p>
        </c:rich>
      </c:tx>
      <c:layout>
        <c:manualLayout>
          <c:xMode val="factor"/>
          <c:yMode val="factor"/>
          <c:x val="0.01075"/>
          <c:y val="-0.00325"/>
        </c:manualLayout>
      </c:layout>
      <c:spPr>
        <a:noFill/>
        <a:ln w="3175">
          <a:noFill/>
        </a:ln>
      </c:spPr>
    </c:title>
    <c:plotArea>
      <c:layout>
        <c:manualLayout>
          <c:xMode val="edge"/>
          <c:yMode val="edge"/>
          <c:x val="0.08325"/>
          <c:y val="0.14475"/>
          <c:w val="0.90025"/>
          <c:h val="0.6585"/>
        </c:manualLayout>
      </c:layout>
      <c:lineChart>
        <c:grouping val="standard"/>
        <c:varyColors val="0"/>
        <c:ser>
          <c:idx val="0"/>
          <c:order val="0"/>
          <c:tx>
            <c:strRef>
              <c:f>'15'!$B$5</c:f>
              <c:strCache>
                <c:ptCount val="1"/>
                <c:pt idx="0">
                  <c:v>dic-11</c:v>
                </c:pt>
              </c:strCache>
            </c:strRef>
          </c:tx>
          <c:spPr>
            <a:ln w="38100">
              <a:solidFill>
                <a:srgbClr val="4F81B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'15'!$A$6:$A$29</c:f>
              <c:strCache/>
            </c:strRef>
          </c:cat>
          <c:val>
            <c:numRef>
              <c:f>'15'!$B$6:$B$29</c:f>
              <c:numCache/>
            </c:numRef>
          </c:val>
          <c:smooth val="0"/>
        </c:ser>
        <c:ser>
          <c:idx val="1"/>
          <c:order val="1"/>
          <c:tx>
            <c:strRef>
              <c:f>'15'!$C$5</c:f>
              <c:strCache>
                <c:ptCount val="1"/>
                <c:pt idx="0">
                  <c:v>mar-12</c:v>
                </c:pt>
              </c:strCache>
            </c:strRef>
          </c:tx>
          <c:spPr>
            <a:ln w="25400">
              <a:solidFill>
                <a:srgbClr val="299867"/>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'15'!$A$6:$A$29</c:f>
              <c:strCache/>
            </c:strRef>
          </c:cat>
          <c:val>
            <c:numRef>
              <c:f>'15'!$C$6:$C$29</c:f>
              <c:numCache/>
            </c:numRef>
          </c:val>
          <c:smooth val="0"/>
        </c:ser>
        <c:ser>
          <c:idx val="2"/>
          <c:order val="2"/>
          <c:tx>
            <c:strRef>
              <c:f>'15'!$D$5</c:f>
              <c:strCache>
                <c:ptCount val="1"/>
                <c:pt idx="0">
                  <c:v>may-12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'15'!$A$6:$A$29</c:f>
              <c:strCache/>
            </c:strRef>
          </c:cat>
          <c:val>
            <c:numRef>
              <c:f>'15'!$D$6:$D$29</c:f>
              <c:numCache/>
            </c:numRef>
          </c:val>
          <c:smooth val="0"/>
        </c:ser>
        <c:ser>
          <c:idx val="3"/>
          <c:order val="3"/>
          <c:tx>
            <c:strRef>
              <c:f>'15'!$E$5</c:f>
              <c:strCache>
                <c:ptCount val="1"/>
                <c:pt idx="0">
                  <c:v>jul-12</c:v>
                </c:pt>
              </c:strCache>
            </c:strRef>
          </c:tx>
          <c:spPr>
            <a:ln w="25400">
              <a:solidFill>
                <a:srgbClr val="8064A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'15'!$A$6:$A$29</c:f>
              <c:strCache/>
            </c:strRef>
          </c:cat>
          <c:val>
            <c:numRef>
              <c:f>'15'!$E$6:$E$29</c:f>
              <c:numCache/>
            </c:numRef>
          </c:val>
          <c:smooth val="0"/>
        </c:ser>
        <c:ser>
          <c:idx val="4"/>
          <c:order val="4"/>
          <c:tx>
            <c:strRef>
              <c:f>'15'!$F$5</c:f>
              <c:strCache>
                <c:ptCount val="1"/>
                <c:pt idx="0">
                  <c:v>sept-12</c:v>
                </c:pt>
              </c:strCache>
            </c:strRef>
          </c:tx>
          <c:spPr>
            <a:ln w="25400">
              <a:solidFill>
                <a:srgbClr val="4BACC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'15'!$A$6:$A$29</c:f>
              <c:strCache/>
            </c:strRef>
          </c:cat>
          <c:val>
            <c:numRef>
              <c:f>'15'!$F$6:$F$29</c:f>
              <c:numCache/>
            </c:numRef>
          </c:val>
          <c:smooth val="0"/>
        </c:ser>
        <c:marker val="1"/>
        <c:axId val="64599250"/>
        <c:axId val="44522339"/>
      </c:lineChart>
      <c:dateAx>
        <c:axId val="64599250"/>
        <c:scaling>
          <c:orientation val="minMax"/>
        </c:scaling>
        <c:axPos val="b"/>
        <c:delete val="0"/>
        <c:numFmt formatCode="dd/mm/yy;@" sourceLinked="0"/>
        <c:majorTickMark val="out"/>
        <c:minorTickMark val="none"/>
        <c:tickLblPos val="low"/>
        <c:spPr>
          <a:ln w="3175">
            <a:solidFill>
              <a:srgbClr val="000000"/>
            </a:solidFill>
          </a:ln>
        </c:spPr>
        <c:txPr>
          <a:bodyPr vert="horz" rot="-3000000"/>
          <a:lstStyle/>
          <a:p>
            <a:pPr>
              <a:defRPr lang="en-US" cap="none" sz="800" b="0" i="0" u="none" baseline="0">
                <a:solidFill>
                  <a:srgbClr val="000000"/>
                </a:solidFill>
              </a:defRPr>
            </a:pPr>
          </a:p>
        </c:txPr>
        <c:crossAx val="44522339"/>
        <c:crosses val="autoZero"/>
        <c:auto val="0"/>
        <c:baseTimeUnit val="days"/>
        <c:majorUnit val="5"/>
        <c:majorTimeUnit val="days"/>
        <c:minorUnit val="1"/>
        <c:minorTimeUnit val="days"/>
        <c:noMultiLvlLbl val="0"/>
      </c:dateAx>
      <c:valAx>
        <c:axId val="44522339"/>
        <c:scaling>
          <c:orientation val="minMax"/>
          <c:max val="270"/>
          <c:min val="230"/>
        </c:scaling>
        <c:axPos val="l"/>
        <c:title>
          <c:tx>
            <c:rich>
              <a:bodyPr vert="horz" rot="-5400000" anchor="ctr"/>
              <a:lstStyle/>
              <a:p>
                <a:pPr algn="ctr">
                  <a:defRPr/>
                </a:pPr>
                <a:r>
                  <a:rPr lang="en-US" cap="none" sz="800" b="0" i="0" u="none" baseline="0">
                    <a:solidFill>
                      <a:srgbClr val="000000"/>
                    </a:solidFill>
                  </a:rPr>
                  <a:t>US$/ton</a:t>
                </a:r>
              </a:p>
            </c:rich>
          </c:tx>
          <c:layout>
            <c:manualLayout>
              <c:xMode val="factor"/>
              <c:yMode val="factor"/>
              <c:x val="-0.02375"/>
              <c:y val="-0.015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64599250"/>
        <c:crossesAt val="1"/>
        <c:crossBetween val="between"/>
        <c:dispUnits/>
      </c:valAx>
      <c:spPr>
        <a:solidFill>
          <a:srgbClr val="FFFFFF"/>
        </a:solidFill>
        <a:ln w="12700">
          <a:solidFill>
            <a:srgbClr val="808080"/>
          </a:solidFill>
        </a:ln>
      </c:spPr>
    </c:plotArea>
    <c:legend>
      <c:legendPos val="b"/>
      <c:layout>
        <c:manualLayout>
          <c:xMode val="edge"/>
          <c:yMode val="edge"/>
          <c:x val="0.0805"/>
          <c:y val="0.80575"/>
          <c:w val="0.723"/>
          <c:h val="0.0605"/>
        </c:manualLayout>
      </c:layout>
      <c:overlay val="0"/>
      <c:spPr>
        <a:noFill/>
        <a:ln w="3175">
          <a:noFill/>
        </a:ln>
      </c:spPr>
      <c:txPr>
        <a:bodyPr vert="horz" rot="0"/>
        <a:lstStyle/>
        <a:p>
          <a:pPr>
            <a:defRPr lang="en-US" cap="none" sz="900" b="0" i="0" u="none" baseline="0">
              <a:solidFill>
                <a:srgbClr val="000000"/>
              </a:solidFill>
              <a:latin typeface="Arial MT"/>
              <a:ea typeface="Arial MT"/>
              <a:cs typeface="Arial MT"/>
            </a:defRPr>
          </a:pPr>
        </a:p>
      </c:txPr>
    </c:legend>
    <c:plotVisOnly val="0"/>
    <c:dispBlanksAs val="span"/>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N</a:t>
            </a:r>
            <a:r>
              <a:rPr lang="en-US" cap="none" sz="900" b="1" i="0" u="none" baseline="0">
                <a:solidFill>
                  <a:srgbClr val="000000"/>
                </a:solidFill>
                <a:latin typeface="Arial MT"/>
                <a:ea typeface="Arial MT"/>
                <a:cs typeface="Arial MT"/>
              </a:rPr>
              <a:t>°</a:t>
            </a:r>
            <a:r>
              <a:rPr lang="en-US" cap="none" sz="900" b="1" i="0" u="none" baseline="0">
                <a:solidFill>
                  <a:srgbClr val="000000"/>
                </a:solidFill>
              </a:rPr>
              <a:t> 2. Evolución mensual de las importaciones de maíz
</a:t>
            </a:r>
            <a:r>
              <a:rPr lang="en-US" cap="none" sz="900" b="1" i="0" u="none" baseline="0">
                <a:solidFill>
                  <a:srgbClr val="000000"/>
                </a:solidFill>
              </a:rPr>
              <a:t>Años: 2009 - 2011
</a:t>
            </a:r>
          </a:p>
        </c:rich>
      </c:tx>
      <c:layout>
        <c:manualLayout>
          <c:xMode val="factor"/>
          <c:yMode val="factor"/>
          <c:x val="0.00775"/>
          <c:y val="-0.0075"/>
        </c:manualLayout>
      </c:layout>
      <c:spPr>
        <a:noFill/>
        <a:ln w="3175">
          <a:noFill/>
        </a:ln>
      </c:spPr>
    </c:title>
    <c:plotArea>
      <c:layout>
        <c:manualLayout>
          <c:xMode val="edge"/>
          <c:yMode val="edge"/>
          <c:x val="0.03575"/>
          <c:y val="0.08825"/>
          <c:w val="0.89475"/>
          <c:h val="0.79225"/>
        </c:manualLayout>
      </c:layout>
      <c:barChart>
        <c:barDir val="col"/>
        <c:grouping val="clustered"/>
        <c:varyColors val="0"/>
        <c:ser>
          <c:idx val="0"/>
          <c:order val="0"/>
          <c:tx>
            <c:strRef>
              <c:f>5!$C$5</c:f>
              <c:strCache>
                <c:ptCount val="1"/>
                <c:pt idx="0">
                  <c:v>2009</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5!$B$6:$B$17</c:f>
              <c:strCache/>
            </c:strRef>
          </c:cat>
          <c:val>
            <c:numRef>
              <c:f>5!$C$6:$C$17</c:f>
              <c:numCache/>
            </c:numRef>
          </c:val>
        </c:ser>
        <c:ser>
          <c:idx val="1"/>
          <c:order val="1"/>
          <c:tx>
            <c:strRef>
              <c:f>5!$D$5</c:f>
              <c:strCache>
                <c:ptCount val="1"/>
                <c:pt idx="0">
                  <c:v>2010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5!$B$6:$B$17</c:f>
              <c:strCache/>
            </c:strRef>
          </c:cat>
          <c:val>
            <c:numRef>
              <c:f>5!$D$6:$D$17</c:f>
              <c:numCache/>
            </c:numRef>
          </c:val>
        </c:ser>
        <c:ser>
          <c:idx val="2"/>
          <c:order val="2"/>
          <c:tx>
            <c:strRef>
              <c:f>5!$E$5</c:f>
              <c:strCache>
                <c:ptCount val="1"/>
                <c:pt idx="0">
                  <c:v>2011</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layout>
                <c:manualLayout>
                  <c:x val="0"/>
                  <c:y val="0"/>
                </c:manualLayout>
              </c:layout>
              <c:txPr>
                <a:bodyPr vert="horz" rot="0" anchor="ctr"/>
                <a:lstStyle/>
                <a:p>
                  <a:pPr algn="ctr">
                    <a:defRPr lang="en-US" cap="none" sz="1000" b="1" i="0" u="none" baseline="0">
                      <a:solidFill>
                        <a:srgbClr val="000000"/>
                      </a:solidFill>
                      <a:latin typeface="Arial MT"/>
                      <a:ea typeface="Arial MT"/>
                      <a:cs typeface="Arial MT"/>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MT"/>
                    <a:ea typeface="Arial MT"/>
                    <a:cs typeface="Arial MT"/>
                  </a:defRPr>
                </a:pPr>
              </a:p>
            </c:txPr>
            <c:showLegendKey val="0"/>
            <c:showVal val="1"/>
            <c:showBubbleSize val="0"/>
            <c:showCatName val="0"/>
            <c:showSerName val="0"/>
            <c:showPercent val="0"/>
          </c:dLbls>
          <c:cat>
            <c:strRef>
              <c:f>5!$B$6:$B$17</c:f>
              <c:strCache/>
            </c:strRef>
          </c:cat>
          <c:val>
            <c:numRef>
              <c:f>5!$E$6:$E$17</c:f>
              <c:numCache/>
            </c:numRef>
          </c:val>
        </c:ser>
        <c:axId val="44271812"/>
        <c:axId val="62901989"/>
      </c:barChart>
      <c:catAx>
        <c:axId val="44271812"/>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50" b="0" i="0" u="none" baseline="0">
                <a:solidFill>
                  <a:srgbClr val="000000"/>
                </a:solidFill>
              </a:defRPr>
            </a:pPr>
          </a:p>
        </c:txPr>
        <c:crossAx val="62901989"/>
        <c:crosses val="autoZero"/>
        <c:auto val="1"/>
        <c:lblOffset val="100"/>
        <c:tickLblSkip val="1"/>
        <c:noMultiLvlLbl val="0"/>
      </c:catAx>
      <c:valAx>
        <c:axId val="62901989"/>
        <c:scaling>
          <c:orientation val="minMax"/>
        </c:scaling>
        <c:axPos val="l"/>
        <c:title>
          <c:tx>
            <c:rich>
              <a:bodyPr vert="horz" rot="-5400000" anchor="ctr"/>
              <a:lstStyle/>
              <a:p>
                <a:pPr algn="ctr">
                  <a:defRPr/>
                </a:pPr>
                <a:r>
                  <a:rPr lang="en-US" cap="none" sz="800" b="0" i="0" u="none" baseline="0">
                    <a:solidFill>
                      <a:srgbClr val="000000"/>
                    </a:solidFill>
                  </a:rPr>
                  <a:t>Toneladas</a:t>
                </a:r>
              </a:p>
            </c:rich>
          </c:tx>
          <c:layout>
            <c:manualLayout>
              <c:xMode val="factor"/>
              <c:yMode val="factor"/>
              <c:x val="-0.017"/>
              <c:y val="0.029"/>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44271812"/>
        <c:crossesAt val="1"/>
        <c:crossBetween val="between"/>
        <c:dispUnits/>
      </c:valAx>
      <c:spPr>
        <a:noFill/>
        <a:ln>
          <a:noFill/>
        </a:ln>
      </c:spPr>
    </c:plotArea>
    <c:legend>
      <c:legendPos val="b"/>
      <c:layout>
        <c:manualLayout>
          <c:xMode val="edge"/>
          <c:yMode val="edge"/>
          <c:x val="0.341"/>
          <c:y val="0.9005"/>
          <c:w val="0.24925"/>
          <c:h val="0.0575"/>
        </c:manualLayout>
      </c:layout>
      <c:overlay val="0"/>
      <c:spPr>
        <a:solidFill>
          <a:srgbClr val="FFFFFF"/>
        </a:solidFill>
        <a:ln w="3175">
          <a:noFill/>
        </a:ln>
      </c:spPr>
      <c:txPr>
        <a:bodyPr vert="horz" rot="0"/>
        <a:lstStyle/>
        <a:p>
          <a:pPr>
            <a:defRPr lang="en-US" cap="none" sz="520" b="0" i="0" u="none" baseline="0">
              <a:solidFill>
                <a:srgbClr val="000000"/>
              </a:solidFil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N</a:t>
            </a:r>
            <a:r>
              <a:rPr lang="en-US" cap="none" sz="900" b="1" i="0" u="none" baseline="0">
                <a:solidFill>
                  <a:srgbClr val="000000"/>
                </a:solidFill>
                <a:latin typeface="Arial MT"/>
                <a:ea typeface="Arial MT"/>
                <a:cs typeface="Arial MT"/>
              </a:rPr>
              <a:t>°</a:t>
            </a:r>
            <a:r>
              <a:rPr lang="en-US" cap="none" sz="900" b="1" i="0" u="none" baseline="0">
                <a:solidFill>
                  <a:srgbClr val="000000"/>
                </a:solidFill>
              </a:rPr>
              <a:t> 3. Producción, importación y consumo aparente de maíz
</a:t>
            </a:r>
            <a:r>
              <a:rPr lang="en-US" cap="none" sz="900" b="1" i="0" u="none" baseline="0">
                <a:solidFill>
                  <a:srgbClr val="000000"/>
                </a:solidFill>
              </a:rPr>
              <a:t>Años: 2006 - 2012
</a:t>
            </a:r>
          </a:p>
        </c:rich>
      </c:tx>
      <c:layout>
        <c:manualLayout>
          <c:xMode val="factor"/>
          <c:yMode val="factor"/>
          <c:x val="0.029"/>
          <c:y val="-0.00725"/>
        </c:manualLayout>
      </c:layout>
      <c:spPr>
        <a:noFill/>
        <a:ln w="3175">
          <a:noFill/>
        </a:ln>
      </c:spPr>
    </c:title>
    <c:plotArea>
      <c:layout>
        <c:manualLayout>
          <c:xMode val="edge"/>
          <c:yMode val="edge"/>
          <c:x val="0.06175"/>
          <c:y val="0.09475"/>
          <c:w val="0.86875"/>
          <c:h val="0.83825"/>
        </c:manualLayout>
      </c:layout>
      <c:barChart>
        <c:barDir val="col"/>
        <c:grouping val="stacked"/>
        <c:varyColors val="0"/>
        <c:ser>
          <c:idx val="0"/>
          <c:order val="0"/>
          <c:tx>
            <c:strRef>
              <c:f>6!$B$6:$B$7</c:f>
              <c:strCache>
                <c:ptCount val="1"/>
                <c:pt idx="0">
                  <c:v>Producción</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latin typeface="Arial MT"/>
                      <a:ea typeface="Arial MT"/>
                      <a:cs typeface="Arial MT"/>
                    </a:defRPr>
                  </a:pPr>
                </a:p>
              </c:txPr>
              <c:numFmt formatCode="#,##0.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00"/>
                      </a:solidFill>
                      <a:latin typeface="Arial MT"/>
                      <a:ea typeface="Arial MT"/>
                      <a:cs typeface="Arial MT"/>
                    </a:defRPr>
                  </a:pPr>
                </a:p>
              </c:txPr>
              <c:numFmt formatCode="#,##0.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0000"/>
                      </a:solidFill>
                      <a:latin typeface="Arial MT"/>
                      <a:ea typeface="Arial MT"/>
                      <a:cs typeface="Arial MT"/>
                    </a:defRPr>
                  </a:pPr>
                </a:p>
              </c:txPr>
              <c:numFmt formatCode="#,##0.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00"/>
                      </a:solidFill>
                      <a:latin typeface="Arial MT"/>
                      <a:ea typeface="Arial MT"/>
                      <a:cs typeface="Arial MT"/>
                    </a:defRPr>
                  </a:pPr>
                </a:p>
              </c:txPr>
              <c:numFmt formatCode="#,##0.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00"/>
                      </a:solidFill>
                      <a:latin typeface="Arial MT"/>
                      <a:ea typeface="Arial MT"/>
                      <a:cs typeface="Arial MT"/>
                    </a:defRPr>
                  </a:pPr>
                </a:p>
              </c:txPr>
              <c:numFmt formatCode="#,##0.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000000"/>
                      </a:solidFill>
                      <a:latin typeface="Arial MT"/>
                      <a:ea typeface="Arial MT"/>
                      <a:cs typeface="Arial MT"/>
                    </a:defRPr>
                  </a:pPr>
                </a:p>
              </c:txPr>
              <c:numFmt formatCode="#,##0.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000000"/>
                      </a:solidFill>
                      <a:latin typeface="Arial MT"/>
                      <a:ea typeface="Arial MT"/>
                      <a:cs typeface="Arial MT"/>
                    </a:defRPr>
                  </a:pPr>
                </a:p>
              </c:txPr>
              <c:numFmt formatCode="#,##0.00" sourceLinked="0"/>
              <c:spPr>
                <a:noFill/>
                <a:ln w="3175">
                  <a:noFill/>
                </a:ln>
              </c:spPr>
              <c:showLegendKey val="0"/>
              <c:showVal val="1"/>
              <c:showBubbleSize val="0"/>
              <c:showCatName val="0"/>
              <c:showSerName val="0"/>
              <c:showPercent val="0"/>
            </c:dLbl>
            <c:numFmt formatCode="#,##0.00" sourceLinked="0"/>
            <c:txPr>
              <a:bodyPr vert="horz" rot="0" anchor="ctr"/>
              <a:lstStyle/>
              <a:p>
                <a:pPr algn="ctr">
                  <a:defRPr lang="en-US" cap="none" sz="900" b="1" i="0" u="none" baseline="0">
                    <a:solidFill>
                      <a:srgbClr val="000000"/>
                    </a:solidFill>
                    <a:latin typeface="Arial MT"/>
                    <a:ea typeface="Arial MT"/>
                    <a:cs typeface="Arial MT"/>
                  </a:defRPr>
                </a:pPr>
              </a:p>
            </c:txPr>
            <c:showLegendKey val="0"/>
            <c:showVal val="1"/>
            <c:showBubbleSize val="0"/>
            <c:showCatName val="0"/>
            <c:showSerName val="0"/>
            <c:showPercent val="0"/>
          </c:dLbls>
          <c:cat>
            <c:strRef>
              <c:f>6!$A$8:$A$14</c:f>
              <c:strCache/>
            </c:strRef>
          </c:cat>
          <c:val>
            <c:numRef>
              <c:f>6!$B$8:$B$14</c:f>
              <c:numCache/>
            </c:numRef>
          </c:val>
        </c:ser>
        <c:ser>
          <c:idx val="2"/>
          <c:order val="1"/>
          <c:tx>
            <c:strRef>
              <c:f>6!$D$6:$D$7</c:f>
              <c:strCache>
                <c:ptCount val="1"/>
                <c:pt idx="0">
                  <c:v>Importación</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6!$A$8:$A$14</c:f>
              <c:strCache/>
            </c:strRef>
          </c:cat>
          <c:val>
            <c:numRef>
              <c:f>6!$D$8:$D$14</c:f>
              <c:numCache/>
            </c:numRef>
          </c:val>
        </c:ser>
        <c:overlap val="100"/>
        <c:axId val="29246990"/>
        <c:axId val="61896319"/>
      </c:barChart>
      <c:lineChart>
        <c:grouping val="standard"/>
        <c:varyColors val="0"/>
        <c:ser>
          <c:idx val="5"/>
          <c:order val="2"/>
          <c:tx>
            <c:strRef>
              <c:f>6!$F$6:$F$7</c:f>
              <c:strCache>
                <c:ptCount val="1"/>
                <c:pt idx="0">
                  <c:v>Consumo aparente</c:v>
                </c:pt>
              </c:strCache>
            </c:strRef>
          </c:tx>
          <c:spPr>
            <a:ln w="25400">
              <a:solidFill>
                <a:srgbClr val="F7964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1" i="0" u="none" baseline="0">
                      <a:solidFill>
                        <a:srgbClr val="000000"/>
                      </a:solidFill>
                      <a:latin typeface="Arial MT"/>
                      <a:ea typeface="Arial MT"/>
                      <a:cs typeface="Arial MT"/>
                    </a:defRPr>
                  </a:pPr>
                </a:p>
              </c:txPr>
              <c:numFmt formatCode="#,##0.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latin typeface="Arial MT"/>
                      <a:ea typeface="Arial MT"/>
                      <a:cs typeface="Arial MT"/>
                    </a:defRPr>
                  </a:pPr>
                </a:p>
              </c:txPr>
              <c:numFmt formatCode="#,##0.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latin typeface="Arial MT"/>
                      <a:ea typeface="Arial MT"/>
                      <a:cs typeface="Arial MT"/>
                    </a:defRPr>
                  </a:pPr>
                </a:p>
              </c:txPr>
              <c:numFmt formatCode="#,##0.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latin typeface="Arial MT"/>
                      <a:ea typeface="Arial MT"/>
                      <a:cs typeface="Arial MT"/>
                    </a:defRPr>
                  </a:pPr>
                </a:p>
              </c:txPr>
              <c:numFmt formatCode="#,##0.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latin typeface="Arial MT"/>
                      <a:ea typeface="Arial MT"/>
                      <a:cs typeface="Arial MT"/>
                    </a:defRPr>
                  </a:pPr>
                </a:p>
              </c:txPr>
              <c:numFmt formatCode="#,##0.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latin typeface="Arial MT"/>
                      <a:ea typeface="Arial MT"/>
                      <a:cs typeface="Arial MT"/>
                    </a:defRPr>
                  </a:pPr>
                </a:p>
              </c:txPr>
              <c:numFmt formatCode="#,##0.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latin typeface="Arial MT"/>
                      <a:ea typeface="Arial MT"/>
                      <a:cs typeface="Arial MT"/>
                    </a:defRPr>
                  </a:pPr>
                </a:p>
              </c:txPr>
              <c:numFmt formatCode="#,##0.00" sourceLinked="0"/>
              <c:spPr>
                <a:noFill/>
                <a:ln w="3175">
                  <a:noFill/>
                </a:ln>
              </c:spPr>
              <c:showLegendKey val="0"/>
              <c:showVal val="1"/>
              <c:showBubbleSize val="0"/>
              <c:showCatName val="0"/>
              <c:showSerName val="0"/>
              <c:showPercent val="0"/>
            </c:dLbl>
            <c:numFmt formatCode="#,##0.00" sourceLinked="0"/>
            <c:txPr>
              <a:bodyPr vert="horz" rot="0" anchor="ctr"/>
              <a:lstStyle/>
              <a:p>
                <a:pPr algn="ctr">
                  <a:defRPr lang="en-US" cap="none" sz="1000" b="1" i="0" u="none" baseline="0">
                    <a:solidFill>
                      <a:srgbClr val="000000"/>
                    </a:solidFill>
                    <a:latin typeface="Arial MT"/>
                    <a:ea typeface="Arial MT"/>
                    <a:cs typeface="Arial MT"/>
                  </a:defRPr>
                </a:pPr>
              </a:p>
            </c:txPr>
            <c:showLegendKey val="0"/>
            <c:showVal val="1"/>
            <c:showBubbleSize val="0"/>
            <c:showCatName val="0"/>
            <c:showSerName val="0"/>
            <c:showLeaderLines val="1"/>
            <c:showPercent val="0"/>
          </c:dLbls>
          <c:cat>
            <c:strRef>
              <c:f>6!$A$8:$A$14</c:f>
              <c:strCache/>
            </c:strRef>
          </c:cat>
          <c:val>
            <c:numRef>
              <c:f>6!$F$8:$F$14</c:f>
              <c:numCache/>
            </c:numRef>
          </c:val>
          <c:smooth val="0"/>
        </c:ser>
        <c:axId val="29246990"/>
        <c:axId val="61896319"/>
      </c:lineChart>
      <c:catAx>
        <c:axId val="2924699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61896319"/>
        <c:crosses val="autoZero"/>
        <c:auto val="1"/>
        <c:lblOffset val="100"/>
        <c:tickLblSkip val="1"/>
        <c:noMultiLvlLbl val="0"/>
      </c:catAx>
      <c:valAx>
        <c:axId val="61896319"/>
        <c:scaling>
          <c:orientation val="minMax"/>
          <c:min val="0"/>
        </c:scaling>
        <c:axPos val="l"/>
        <c:title>
          <c:tx>
            <c:rich>
              <a:bodyPr vert="horz" rot="-5400000" anchor="ctr"/>
              <a:lstStyle/>
              <a:p>
                <a:pPr algn="ctr">
                  <a:defRPr/>
                </a:pPr>
                <a:r>
                  <a:rPr lang="en-US" cap="none" sz="800" b="0" i="0" u="none" baseline="0">
                    <a:solidFill>
                      <a:srgbClr val="000000"/>
                    </a:solidFill>
                  </a:rPr>
                  <a:t>Millones de toneladas</a:t>
                </a:r>
              </a:p>
            </c:rich>
          </c:tx>
          <c:layout>
            <c:manualLayout>
              <c:xMode val="factor"/>
              <c:yMode val="factor"/>
              <c:x val="-0.0175"/>
              <c:y val="-0.0055"/>
            </c:manualLayout>
          </c:layout>
          <c:overlay val="0"/>
          <c:spPr>
            <a:noFill/>
            <a:ln w="3175">
              <a:noFill/>
            </a:ln>
          </c:spPr>
        </c:title>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29246990"/>
        <c:crossesAt val="1"/>
        <c:crossBetween val="between"/>
        <c:dispUnits>
          <c:builtInUnit val="millions"/>
        </c:dispUnits>
      </c:valAx>
      <c:spPr>
        <a:noFill/>
        <a:ln>
          <a:noFill/>
        </a:ln>
      </c:spPr>
    </c:plotArea>
    <c:legend>
      <c:legendPos val="b"/>
      <c:layout>
        <c:manualLayout>
          <c:xMode val="edge"/>
          <c:yMode val="edge"/>
          <c:x val="0.22875"/>
          <c:y val="0.8885"/>
          <c:w val="0.538"/>
          <c:h val="0.06825"/>
        </c:manualLayout>
      </c:layout>
      <c:overlay val="0"/>
      <c:spPr>
        <a:noFill/>
        <a:ln w="3175">
          <a:noFill/>
        </a:ln>
      </c:spPr>
      <c:txPr>
        <a:bodyPr vert="horz" rot="0"/>
        <a:lstStyle/>
        <a:p>
          <a:pPr>
            <a:defRPr lang="en-US" cap="none" sz="800" b="0" i="0" u="none" baseline="0">
              <a:solidFill>
                <a:srgbClr val="000000"/>
              </a:solidFill>
              <a:latin typeface="Arial MT"/>
              <a:ea typeface="Arial MT"/>
              <a:cs typeface="Arial MT"/>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Nº 4. Importaciones de maíz y sus sustitutos</a:t>
            </a:r>
          </a:p>
        </c:rich>
      </c:tx>
      <c:layout>
        <c:manualLayout>
          <c:xMode val="factor"/>
          <c:yMode val="factor"/>
          <c:x val="-0.04275"/>
          <c:y val="-0.00725"/>
        </c:manualLayout>
      </c:layout>
      <c:spPr>
        <a:noFill/>
        <a:ln w="3175">
          <a:noFill/>
        </a:ln>
      </c:spPr>
    </c:title>
    <c:plotArea>
      <c:layout>
        <c:manualLayout>
          <c:xMode val="edge"/>
          <c:yMode val="edge"/>
          <c:x val="0.0945"/>
          <c:y val="0.09725"/>
          <c:w val="0.84125"/>
          <c:h val="0.8395"/>
        </c:manualLayout>
      </c:layout>
      <c:barChart>
        <c:barDir val="col"/>
        <c:grouping val="clustered"/>
        <c:varyColors val="0"/>
        <c:ser>
          <c:idx val="0"/>
          <c:order val="0"/>
          <c:tx>
            <c:strRef>
              <c:f>7!$B$7</c:f>
              <c:strCache>
                <c:ptCount val="1"/>
                <c:pt idx="0">
                  <c:v>Maíz grano</c:v>
                </c:pt>
              </c:strCache>
            </c:strRef>
          </c:tx>
          <c:spPr>
            <a:solidFill>
              <a:srgbClr val="FFCC00"/>
            </a:solidFill>
            <a:ln w="254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7!$A$8:$A$14</c:f>
              <c:strCache/>
            </c:strRef>
          </c:cat>
          <c:val>
            <c:numRef>
              <c:f>7!$B$8:$B$14</c:f>
              <c:numCache/>
            </c:numRef>
          </c:val>
        </c:ser>
        <c:ser>
          <c:idx val="1"/>
          <c:order val="1"/>
          <c:tx>
            <c:strRef>
              <c:f>7!$C$7</c:f>
              <c:strCache>
                <c:ptCount val="1"/>
                <c:pt idx="0">
                  <c:v>Maíz partido</c:v>
                </c:pt>
              </c:strCache>
            </c:strRef>
          </c:tx>
          <c:spPr>
            <a:solidFill>
              <a:srgbClr val="77933C"/>
            </a:solidFill>
            <a:ln w="25400">
              <a:solidFill>
                <a:srgbClr val="77933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7!$A$8:$A$14</c:f>
              <c:strCache/>
            </c:strRef>
          </c:cat>
          <c:val>
            <c:numRef>
              <c:f>7!$C$8:$C$14</c:f>
              <c:numCache/>
            </c:numRef>
          </c:val>
        </c:ser>
        <c:ser>
          <c:idx val="5"/>
          <c:order val="2"/>
          <c:tx>
            <c:strRef>
              <c:f>7!$D$7</c:f>
              <c:strCache>
                <c:ptCount val="1"/>
                <c:pt idx="0">
                  <c:v>Sorgo</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7!$A$8:$A$14</c:f>
              <c:strCache/>
            </c:strRef>
          </c:cat>
          <c:val>
            <c:numRef>
              <c:f>7!$D$8:$D$14</c:f>
              <c:numCache/>
            </c:numRef>
          </c:val>
        </c:ser>
        <c:ser>
          <c:idx val="2"/>
          <c:order val="3"/>
          <c:tx>
            <c:strRef>
              <c:f>7!$E$7</c:f>
              <c:strCache>
                <c:ptCount val="1"/>
                <c:pt idx="0">
                  <c:v>Alimentos preparados</c:v>
                </c:pt>
              </c:strCache>
            </c:strRef>
          </c:tx>
          <c:spPr>
            <a:solidFill>
              <a:srgbClr val="00B0F0"/>
            </a:solidFill>
            <a:ln w="12700">
              <a:solidFill>
                <a:srgbClr val="2FCCC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7!$A$8:$A$14</c:f>
              <c:strCache/>
            </c:strRef>
          </c:cat>
          <c:val>
            <c:numRef>
              <c:f>7!$E$8:$E$14</c:f>
              <c:numCache/>
            </c:numRef>
          </c:val>
        </c:ser>
        <c:axId val="20195960"/>
        <c:axId val="47545913"/>
      </c:barChart>
      <c:catAx>
        <c:axId val="20195960"/>
        <c:scaling>
          <c:orientation val="minMax"/>
        </c:scaling>
        <c:axPos val="b"/>
        <c:delete val="0"/>
        <c:numFmt formatCode="General" sourceLinked="1"/>
        <c:majorTickMark val="out"/>
        <c:minorTickMark val="none"/>
        <c:tickLblPos val="low"/>
        <c:spPr>
          <a:ln w="3175">
            <a:solidFill>
              <a:srgbClr val="000000"/>
            </a:solidFill>
          </a:ln>
        </c:spPr>
        <c:txPr>
          <a:bodyPr vert="horz" rot="-1440000"/>
          <a:lstStyle/>
          <a:p>
            <a:pPr>
              <a:defRPr lang="en-US" cap="none" sz="800" b="0" i="0" u="none" baseline="0">
                <a:solidFill>
                  <a:srgbClr val="000000"/>
                </a:solidFill>
              </a:defRPr>
            </a:pPr>
          </a:p>
        </c:txPr>
        <c:crossAx val="47545913"/>
        <c:crosses val="autoZero"/>
        <c:auto val="1"/>
        <c:lblOffset val="100"/>
        <c:tickLblSkip val="1"/>
        <c:noMultiLvlLbl val="0"/>
      </c:catAx>
      <c:valAx>
        <c:axId val="47545913"/>
        <c:scaling>
          <c:orientation val="minMax"/>
        </c:scaling>
        <c:axPos val="l"/>
        <c:title>
          <c:tx>
            <c:rich>
              <a:bodyPr vert="horz" rot="-5400000" anchor="ctr"/>
              <a:lstStyle/>
              <a:p>
                <a:pPr algn="ctr">
                  <a:defRPr/>
                </a:pPr>
                <a:r>
                  <a:rPr lang="en-US" cap="none" sz="800" b="0" i="0" u="none" baseline="0">
                    <a:solidFill>
                      <a:srgbClr val="000000"/>
                    </a:solidFill>
                  </a:rPr>
                  <a:t>Miles de  toneladas</a:t>
                </a:r>
              </a:p>
            </c:rich>
          </c:tx>
          <c:layout>
            <c:manualLayout>
              <c:xMode val="factor"/>
              <c:yMode val="factor"/>
              <c:x val="-0.0265"/>
              <c:y val="-0.043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20195960"/>
        <c:crossesAt val="1"/>
        <c:crossBetween val="between"/>
        <c:dispUnits>
          <c:builtInUnit val="thousands"/>
        </c:dispUnits>
      </c:valAx>
      <c:spPr>
        <a:solidFill>
          <a:srgbClr val="FFFFFF"/>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Nº 5. Costo promedio ponderado de importaciones de maíz y sus sustitutos</a:t>
            </a:r>
          </a:p>
        </c:rich>
      </c:tx>
      <c:layout>
        <c:manualLayout>
          <c:xMode val="factor"/>
          <c:yMode val="factor"/>
          <c:x val="0.103"/>
          <c:y val="-0.0075"/>
        </c:manualLayout>
      </c:layout>
      <c:spPr>
        <a:noFill/>
        <a:ln w="3175">
          <a:noFill/>
        </a:ln>
      </c:spPr>
    </c:title>
    <c:plotArea>
      <c:layout>
        <c:manualLayout>
          <c:xMode val="edge"/>
          <c:yMode val="edge"/>
          <c:x val="0.11025"/>
          <c:y val="0.1005"/>
          <c:w val="0.609"/>
          <c:h val="0.83925"/>
        </c:manualLayout>
      </c:layout>
      <c:lineChart>
        <c:grouping val="standard"/>
        <c:varyColors val="0"/>
        <c:ser>
          <c:idx val="0"/>
          <c:order val="0"/>
          <c:tx>
            <c:strRef>
              <c:f>8!$C$7</c:f>
              <c:strCache>
                <c:ptCount val="1"/>
                <c:pt idx="0">
                  <c:v>Maíz grano</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8!$B$8:$B$13</c:f>
              <c:strCache/>
            </c:strRef>
          </c:cat>
          <c:val>
            <c:numRef>
              <c:f>8!$C$8:$C$13</c:f>
              <c:numCache/>
            </c:numRef>
          </c:val>
          <c:smooth val="0"/>
        </c:ser>
        <c:ser>
          <c:idx val="1"/>
          <c:order val="1"/>
          <c:tx>
            <c:strRef>
              <c:f>8!$D$7</c:f>
              <c:strCache>
                <c:ptCount val="1"/>
                <c:pt idx="0">
                  <c:v>Maíz partido</c:v>
                </c:pt>
              </c:strCache>
            </c:strRef>
          </c:tx>
          <c:spPr>
            <a:ln w="38100">
              <a:solidFill>
                <a:srgbClr val="29986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8!$B$8:$B$13</c:f>
              <c:strCache/>
            </c:strRef>
          </c:cat>
          <c:val>
            <c:numRef>
              <c:f>8!$D$8:$D$13</c:f>
              <c:numCache/>
            </c:numRef>
          </c:val>
          <c:smooth val="0"/>
        </c:ser>
        <c:ser>
          <c:idx val="5"/>
          <c:order val="2"/>
          <c:tx>
            <c:strRef>
              <c:f>8!$E$7</c:f>
              <c:strCache>
                <c:ptCount val="1"/>
                <c:pt idx="0">
                  <c:v>Sorgo</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8!$B$8:$B$13</c:f>
              <c:strCache/>
            </c:strRef>
          </c:cat>
          <c:val>
            <c:numRef>
              <c:f>8!$E$8:$E$13</c:f>
              <c:numCache/>
            </c:numRef>
          </c:val>
          <c:smooth val="0"/>
        </c:ser>
        <c:ser>
          <c:idx val="2"/>
          <c:order val="3"/>
          <c:tx>
            <c:strRef>
              <c:f>8!$F$7</c:f>
              <c:strCache>
                <c:ptCount val="1"/>
                <c:pt idx="0">
                  <c:v>Alimentos preparados</c:v>
                </c:pt>
              </c:strCache>
            </c:strRef>
          </c:tx>
          <c:spPr>
            <a:ln w="25400">
              <a:solidFill>
                <a:srgbClr val="2FCCC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8!$B$8:$B$13</c:f>
              <c:strCache/>
            </c:strRef>
          </c:cat>
          <c:val>
            <c:numRef>
              <c:f>8!$F$8:$F$13</c:f>
              <c:numCache/>
            </c:numRef>
          </c:val>
          <c:smooth val="0"/>
        </c:ser>
        <c:marker val="1"/>
        <c:axId val="25260034"/>
        <c:axId val="26013715"/>
      </c:lineChart>
      <c:catAx>
        <c:axId val="25260034"/>
        <c:scaling>
          <c:orientation val="minMax"/>
        </c:scaling>
        <c:axPos val="b"/>
        <c:delete val="0"/>
        <c:numFmt formatCode="General" sourceLinked="1"/>
        <c:majorTickMark val="out"/>
        <c:minorTickMark val="none"/>
        <c:tickLblPos val="low"/>
        <c:spPr>
          <a:ln w="3175">
            <a:solidFill>
              <a:srgbClr val="000000"/>
            </a:solidFill>
          </a:ln>
        </c:spPr>
        <c:txPr>
          <a:bodyPr vert="horz" rot="-1560000"/>
          <a:lstStyle/>
          <a:p>
            <a:pPr>
              <a:defRPr lang="en-US" cap="none" sz="800" b="0" i="0" u="none" baseline="0">
                <a:solidFill>
                  <a:srgbClr val="000000"/>
                </a:solidFill>
              </a:defRPr>
            </a:pPr>
          </a:p>
        </c:txPr>
        <c:crossAx val="26013715"/>
        <c:crosses val="autoZero"/>
        <c:auto val="1"/>
        <c:lblOffset val="100"/>
        <c:tickLblSkip val="1"/>
        <c:noMultiLvlLbl val="0"/>
      </c:catAx>
      <c:valAx>
        <c:axId val="26013715"/>
        <c:scaling>
          <c:orientation val="minMax"/>
        </c:scaling>
        <c:axPos val="l"/>
        <c:title>
          <c:tx>
            <c:rich>
              <a:bodyPr vert="horz" rot="-5400000" anchor="ctr"/>
              <a:lstStyle/>
              <a:p>
                <a:pPr algn="ctr">
                  <a:defRPr/>
                </a:pPr>
                <a:r>
                  <a:rPr lang="en-US" cap="none" sz="800" b="0" i="0" u="none" baseline="0">
                    <a:solidFill>
                      <a:srgbClr val="000000"/>
                    </a:solidFill>
                  </a:rPr>
                  <a:t> US$ / tonelada CIF</a:t>
                </a:r>
              </a:p>
            </c:rich>
          </c:tx>
          <c:layout>
            <c:manualLayout>
              <c:xMode val="factor"/>
              <c:yMode val="factor"/>
              <c:x val="-0.037"/>
              <c:y val="-0.047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25260034"/>
        <c:crossesAt val="1"/>
        <c:crossBetween val="between"/>
        <c:dispUnits/>
      </c:valAx>
      <c:spPr>
        <a:solidFill>
          <a:srgbClr val="FFFFFF"/>
        </a:solidFill>
        <a:ln w="12700">
          <a:solidFill>
            <a:srgbClr val="808080"/>
          </a:solidFill>
        </a:ln>
      </c:spPr>
    </c:plotArea>
    <c:legend>
      <c:legendPos val="r"/>
      <c:layout>
        <c:manualLayout>
          <c:xMode val="edge"/>
          <c:yMode val="edge"/>
          <c:x val="0.71375"/>
          <c:y val="0.144"/>
          <c:w val="0.27"/>
          <c:h val="0.64575"/>
        </c:manualLayout>
      </c:layout>
      <c:overlay val="0"/>
      <c:spPr>
        <a:noFill/>
        <a:ln w="3175">
          <a:noFill/>
        </a:ln>
      </c:spPr>
      <c:txPr>
        <a:bodyPr vert="horz" rot="0"/>
        <a:lstStyle/>
        <a:p>
          <a:pPr>
            <a:defRPr lang="en-US" cap="none" sz="800" b="0" i="0" u="none" baseline="0">
              <a:solidFill>
                <a:srgbClr val="000000"/>
              </a:solidFill>
              <a:latin typeface="Arial MT"/>
              <a:ea typeface="Arial MT"/>
              <a:cs typeface="Arial MT"/>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400" b="0" i="0" u="none" baseline="0">
          <a:solidFill>
            <a:srgbClr val="000000"/>
          </a:solidFill>
          <a:latin typeface="Arial MT"/>
          <a:ea typeface="Arial MT"/>
          <a:cs typeface="Arial MT"/>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N</a:t>
            </a:r>
            <a:r>
              <a:rPr lang="en-US" cap="none" sz="900" b="1" i="0" u="none" baseline="0">
                <a:solidFill>
                  <a:srgbClr val="000000"/>
                </a:solidFill>
              </a:rPr>
              <a:t>°</a:t>
            </a:r>
            <a:r>
              <a:rPr lang="en-US" cap="none" sz="900" b="1" i="0" u="none" baseline="0">
                <a:solidFill>
                  <a:srgbClr val="000000"/>
                </a:solidFill>
              </a:rPr>
              <a:t> 6. Relación entre producción y demanda mundial de maíz 
</a:t>
            </a:r>
            <a:r>
              <a:rPr lang="en-US" cap="none" sz="900" b="1" i="0" u="none" baseline="0">
                <a:solidFill>
                  <a:srgbClr val="000000"/>
                </a:solidFill>
              </a:rPr>
              <a:t>a noviembre 2011 (millones de toneladas)</a:t>
            </a:r>
          </a:p>
        </c:rich>
      </c:tx>
      <c:layout>
        <c:manualLayout>
          <c:xMode val="factor"/>
          <c:yMode val="factor"/>
          <c:x val="-0.017"/>
          <c:y val="-0.018"/>
        </c:manualLayout>
      </c:layout>
      <c:spPr>
        <a:noFill/>
        <a:ln w="3175">
          <a:noFill/>
        </a:ln>
      </c:spPr>
    </c:title>
    <c:plotArea>
      <c:layout>
        <c:manualLayout>
          <c:xMode val="edge"/>
          <c:yMode val="edge"/>
          <c:x val="0.04825"/>
          <c:y val="0.16525"/>
          <c:w val="0.757"/>
          <c:h val="0.711"/>
        </c:manualLayout>
      </c:layout>
      <c:lineChart>
        <c:grouping val="standard"/>
        <c:varyColors val="0"/>
        <c:ser>
          <c:idx val="1"/>
          <c:order val="0"/>
          <c:tx>
            <c:strRef>
              <c:f>9!$C$5</c:f>
              <c:strCache>
                <c:ptCount val="1"/>
                <c:pt idx="0">
                  <c:v>Producción</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12700">
                  <a:solidFill>
                    <a:srgbClr val="FF0000"/>
                  </a:solid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12700">
                  <a:solidFill>
                    <a:srgbClr val="FF0000"/>
                  </a:solid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12700">
                  <a:solidFill>
                    <a:srgbClr val="FF0000"/>
                  </a:solid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12700">
                  <a:solidFill>
                    <a:srgbClr val="FF0000"/>
                  </a:solid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12700">
                  <a:solidFill>
                    <a:srgbClr val="FF0000"/>
                  </a:solid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12700">
                  <a:solidFill>
                    <a:srgbClr val="FF0000"/>
                  </a:solid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12700">
                  <a:solidFill>
                    <a:srgbClr val="FF0000"/>
                  </a:solidFill>
                </a:ln>
              </c:spPr>
              <c:showLegendKey val="0"/>
              <c:showVal val="1"/>
              <c:showBubbleSize val="0"/>
              <c:showCatName val="0"/>
              <c:showSerName val="0"/>
              <c:showPercent val="0"/>
            </c:dLbl>
            <c:numFmt formatCode="General" sourceLinked="1"/>
            <c:spPr>
              <a:noFill/>
              <a:ln w="12700">
                <a:solidFill>
                  <a:srgbClr val="FF0000"/>
                </a:solidFill>
              </a:ln>
            </c:spPr>
            <c:showLegendKey val="0"/>
            <c:showVal val="1"/>
            <c:showBubbleSize val="0"/>
            <c:showCatName val="0"/>
            <c:showSerName val="0"/>
            <c:showLeaderLines val="1"/>
            <c:showPercent val="0"/>
          </c:dLbls>
          <c:cat>
            <c:strRef>
              <c:f>9!$A$6:$A$8</c:f>
              <c:strCache/>
            </c:strRef>
          </c:cat>
          <c:val>
            <c:numRef>
              <c:f>9!$C$6:$C$8</c:f>
              <c:numCache/>
            </c:numRef>
          </c:val>
          <c:smooth val="0"/>
        </c:ser>
        <c:ser>
          <c:idx val="0"/>
          <c:order val="1"/>
          <c:tx>
            <c:strRef>
              <c:f>9!$D$5</c:f>
              <c:strCache>
                <c:ptCount val="1"/>
                <c:pt idx="0">
                  <c:v>Demanda</c:v>
                </c:pt>
              </c:strCache>
            </c:strRef>
          </c:tx>
          <c:spPr>
            <a:ln w="25400">
              <a:solidFill>
                <a:srgbClr val="4F81BD"/>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4F81BD"/>
              </a:solidFill>
              <a:ln>
                <a:solidFill>
                  <a:srgbClr val="4F81BD"/>
                </a:solidFill>
              </a:ln>
            </c:spPr>
          </c:marker>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25400">
                  <a:solidFill>
                    <a:srgbClr val="4F81BD"/>
                  </a:solidFill>
                  <a:prstDash val="sysDot"/>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25400">
                  <a:solidFill>
                    <a:srgbClr val="4F81BD"/>
                  </a:solidFill>
                  <a:prstDash val="sysDot"/>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25400">
                  <a:solidFill>
                    <a:srgbClr val="4F81BD"/>
                  </a:solidFill>
                  <a:prstDash val="sysDot"/>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25400">
                  <a:solidFill>
                    <a:srgbClr val="4F81BD"/>
                  </a:solidFill>
                  <a:prstDash val="sysDot"/>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25400">
                  <a:solidFill>
                    <a:srgbClr val="4F81BD"/>
                  </a:solidFill>
                  <a:prstDash val="sysDot"/>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25400">
                  <a:solidFill>
                    <a:srgbClr val="4F81BD"/>
                  </a:solidFill>
                  <a:prstDash val="sysDot"/>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25400">
                  <a:solidFill>
                    <a:srgbClr val="4F81BD"/>
                  </a:solidFill>
                  <a:prstDash val="sysDot"/>
                </a:ln>
              </c:spPr>
              <c:showLegendKey val="0"/>
              <c:showVal val="1"/>
              <c:showBubbleSize val="0"/>
              <c:showCatName val="0"/>
              <c:showSerName val="0"/>
              <c:showPercent val="0"/>
            </c:dLbl>
            <c:numFmt formatCode="General" sourceLinked="1"/>
            <c:spPr>
              <a:noFill/>
              <a:ln w="25400">
                <a:solidFill>
                  <a:srgbClr val="4F81BD"/>
                </a:solidFill>
                <a:prstDash val="sysDot"/>
              </a:ln>
            </c:spPr>
            <c:showLegendKey val="0"/>
            <c:showVal val="1"/>
            <c:showBubbleSize val="0"/>
            <c:showCatName val="0"/>
            <c:showSerName val="0"/>
            <c:showLeaderLines val="1"/>
            <c:showPercent val="0"/>
          </c:dLbls>
          <c:cat>
            <c:strRef>
              <c:f>9!$A$6:$A$8</c:f>
              <c:strCache/>
            </c:strRef>
          </c:cat>
          <c:val>
            <c:numRef>
              <c:f>9!$D$6:$D$8</c:f>
              <c:numCache/>
            </c:numRef>
          </c:val>
          <c:smooth val="0"/>
        </c:ser>
        <c:dropLines>
          <c:spPr>
            <a:ln w="3175">
              <a:solidFill>
                <a:srgbClr val="8EB4E3"/>
              </a:solidFill>
            </a:ln>
          </c:spPr>
        </c:dropLines>
        <c:marker val="1"/>
        <c:axId val="32796844"/>
        <c:axId val="26736141"/>
      </c:lineChart>
      <c:catAx>
        <c:axId val="32796844"/>
        <c:scaling>
          <c:orientation val="minMax"/>
        </c:scaling>
        <c:axPos val="b"/>
        <c:delete val="0"/>
        <c:numFmt formatCode="General" sourceLinked="1"/>
        <c:majorTickMark val="none"/>
        <c:minorTickMark val="none"/>
        <c:tickLblPos val="nextTo"/>
        <c:spPr>
          <a:ln w="3175">
            <a:solidFill>
              <a:srgbClr val="808080"/>
            </a:solidFill>
          </a:ln>
        </c:spPr>
        <c:crossAx val="26736141"/>
        <c:crosses val="autoZero"/>
        <c:auto val="1"/>
        <c:lblOffset val="100"/>
        <c:tickLblSkip val="1"/>
        <c:noMultiLvlLbl val="0"/>
      </c:catAx>
      <c:valAx>
        <c:axId val="26736141"/>
        <c:scaling>
          <c:orientation val="minMax"/>
          <c:min val="780"/>
        </c:scaling>
        <c:axPos val="l"/>
        <c:title>
          <c:tx>
            <c:rich>
              <a:bodyPr vert="horz" rot="-5400000" anchor="ctr"/>
              <a:lstStyle/>
              <a:p>
                <a:pPr algn="ctr">
                  <a:defRPr/>
                </a:pPr>
                <a:r>
                  <a:rPr lang="en-US" cap="none" sz="800" b="1" i="0" u="none" baseline="0">
                    <a:solidFill>
                      <a:srgbClr val="000000"/>
                    </a:solidFill>
                  </a:rPr>
                  <a:t>Millones de toneladas</a:t>
                </a:r>
              </a:p>
            </c:rich>
          </c:tx>
          <c:layout>
            <c:manualLayout>
              <c:xMode val="factor"/>
              <c:yMode val="factor"/>
              <c:x val="-0.006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2796844"/>
        <c:crossesAt val="1"/>
        <c:crossBetween val="between"/>
        <c:dispUnits/>
      </c:valAx>
      <c:spPr>
        <a:solidFill>
          <a:srgbClr val="FFFFFF"/>
        </a:solidFill>
        <a:ln w="3175">
          <a:noFill/>
        </a:ln>
      </c:spPr>
    </c:plotArea>
    <c:legend>
      <c:legendPos val="b"/>
      <c:layout>
        <c:manualLayout>
          <c:xMode val="edge"/>
          <c:yMode val="edge"/>
          <c:x val="0.78625"/>
          <c:y val="0.29025"/>
          <c:w val="0.21375"/>
          <c:h val="0.35475"/>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N</a:t>
            </a:r>
            <a:r>
              <a:rPr lang="en-US" cap="none" sz="900" b="1" i="0" u="none" baseline="0">
                <a:solidFill>
                  <a:srgbClr val="000000"/>
                </a:solidFill>
              </a:rPr>
              <a:t>°</a:t>
            </a:r>
            <a:r>
              <a:rPr lang="en-US" cap="none" sz="900" b="1" i="0" u="none" baseline="0">
                <a:solidFill>
                  <a:srgbClr val="000000"/>
                </a:solidFill>
              </a:rPr>
              <a:t> 7. Proyecciones de la relación entre producción y demanda mundial de maíz 
</a:t>
            </a:r>
            <a:r>
              <a:rPr lang="en-US" cap="none" sz="900" b="1" i="0" u="none" baseline="0">
                <a:solidFill>
                  <a:srgbClr val="000000"/>
                </a:solidFill>
              </a:rPr>
              <a:t>Temporada 2011/12 (millones de toneladas)</a:t>
            </a:r>
          </a:p>
        </c:rich>
      </c:tx>
      <c:layout>
        <c:manualLayout>
          <c:xMode val="factor"/>
          <c:yMode val="factor"/>
          <c:x val="0.0015"/>
          <c:y val="-0.017"/>
        </c:manualLayout>
      </c:layout>
      <c:spPr>
        <a:noFill/>
        <a:ln w="3175">
          <a:noFill/>
        </a:ln>
      </c:spPr>
    </c:title>
    <c:plotArea>
      <c:layout>
        <c:manualLayout>
          <c:xMode val="edge"/>
          <c:yMode val="edge"/>
          <c:x val="0.047"/>
          <c:y val="0.16775"/>
          <c:w val="0.92325"/>
          <c:h val="0.64825"/>
        </c:manualLayout>
      </c:layout>
      <c:barChart>
        <c:barDir val="col"/>
        <c:grouping val="clustered"/>
        <c:varyColors val="0"/>
        <c:ser>
          <c:idx val="1"/>
          <c:order val="0"/>
          <c:tx>
            <c:strRef>
              <c:f>'10'!$C$5</c:f>
              <c:strCache>
                <c:ptCount val="1"/>
                <c:pt idx="0">
                  <c:v>Producción</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12700">
                  <a:solidFill>
                    <a:srgbClr val="FF0000"/>
                  </a:solid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12700">
                  <a:solidFill>
                    <a:srgbClr val="FF0000"/>
                  </a:solid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12700">
                  <a:solidFill>
                    <a:srgbClr val="FF0000"/>
                  </a:solid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12700">
                  <a:solidFill>
                    <a:srgbClr val="FF0000"/>
                  </a:solid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12700">
                  <a:solidFill>
                    <a:srgbClr val="FF0000"/>
                  </a:solid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12700">
                  <a:solidFill>
                    <a:srgbClr val="FF0000"/>
                  </a:solid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12700">
                  <a:solidFill>
                    <a:srgbClr val="FF0000"/>
                  </a:solidFill>
                </a:ln>
              </c:spPr>
              <c:showLegendKey val="0"/>
              <c:showVal val="1"/>
              <c:showBubbleSize val="0"/>
              <c:showCatName val="0"/>
              <c:showSerName val="0"/>
              <c:showPercent val="0"/>
            </c:dLbl>
            <c:numFmt formatCode="General" sourceLinked="1"/>
            <c:spPr>
              <a:noFill/>
              <a:ln w="12700">
                <a:solidFill>
                  <a:srgbClr val="FF0000"/>
                </a:solidFill>
              </a:ln>
            </c:spPr>
            <c:showLegendKey val="0"/>
            <c:showVal val="1"/>
            <c:showBubbleSize val="0"/>
            <c:showCatName val="0"/>
            <c:showSerName val="0"/>
            <c:showPercent val="0"/>
          </c:dLbls>
          <c:cat>
            <c:strRef>
              <c:f>'10'!$A$6:$A$12</c:f>
              <c:strCache/>
            </c:strRef>
          </c:cat>
          <c:val>
            <c:numRef>
              <c:f>'10'!$C$6:$C$12</c:f>
              <c:numCache/>
            </c:numRef>
          </c:val>
        </c:ser>
        <c:ser>
          <c:idx val="0"/>
          <c:order val="1"/>
          <c:tx>
            <c:strRef>
              <c:f>'10'!$D$5</c:f>
              <c:strCache>
                <c:ptCount val="1"/>
                <c:pt idx="0">
                  <c:v>Demanda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25400">
                  <a:solidFill>
                    <a:srgbClr val="4F81BD"/>
                  </a:solidFill>
                  <a:prstDash val="sysDot"/>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25400">
                  <a:solidFill>
                    <a:srgbClr val="4F81BD"/>
                  </a:solidFill>
                  <a:prstDash val="sysDot"/>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25400">
                  <a:solidFill>
                    <a:srgbClr val="4F81BD"/>
                  </a:solidFill>
                  <a:prstDash val="sysDot"/>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25400">
                  <a:solidFill>
                    <a:srgbClr val="4F81BD"/>
                  </a:solidFill>
                  <a:prstDash val="sysDot"/>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25400">
                  <a:solidFill>
                    <a:srgbClr val="4F81BD"/>
                  </a:solidFill>
                  <a:prstDash val="sysDot"/>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25400">
                  <a:solidFill>
                    <a:srgbClr val="4F81BD"/>
                  </a:solidFill>
                  <a:prstDash val="sysDot"/>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25400">
                  <a:solidFill>
                    <a:srgbClr val="4F81BD"/>
                  </a:solidFill>
                  <a:prstDash val="sysDot"/>
                </a:ln>
              </c:spPr>
              <c:showLegendKey val="0"/>
              <c:showVal val="1"/>
              <c:showBubbleSize val="0"/>
              <c:showCatName val="0"/>
              <c:showSerName val="0"/>
              <c:showPercent val="0"/>
            </c:dLbl>
            <c:numFmt formatCode="General" sourceLinked="1"/>
            <c:spPr>
              <a:noFill/>
              <a:ln w="25400">
                <a:solidFill>
                  <a:srgbClr val="4F81BD"/>
                </a:solidFill>
                <a:prstDash val="sysDot"/>
              </a:ln>
            </c:spPr>
            <c:showLegendKey val="0"/>
            <c:showVal val="1"/>
            <c:showBubbleSize val="0"/>
            <c:showCatName val="0"/>
            <c:showSerName val="0"/>
            <c:showPercent val="0"/>
          </c:dLbls>
          <c:cat>
            <c:strRef>
              <c:f>'10'!$A$6:$A$12</c:f>
              <c:strCache/>
            </c:strRef>
          </c:cat>
          <c:val>
            <c:numRef>
              <c:f>'10'!$D$6:$D$12</c:f>
              <c:numCache/>
            </c:numRef>
          </c:val>
        </c:ser>
        <c:axId val="39298678"/>
        <c:axId val="18143783"/>
      </c:barChart>
      <c:dateAx>
        <c:axId val="39298678"/>
        <c:scaling>
          <c:orientation val="minMax"/>
        </c:scaling>
        <c:axPos val="b"/>
        <c:delete val="0"/>
        <c:numFmt formatCode="mmm-yy" sourceLinked="0"/>
        <c:majorTickMark val="none"/>
        <c:minorTickMark val="none"/>
        <c:tickLblPos val="nextTo"/>
        <c:spPr>
          <a:ln w="3175">
            <a:solidFill>
              <a:srgbClr val="808080"/>
            </a:solidFill>
          </a:ln>
        </c:spPr>
        <c:crossAx val="18143783"/>
        <c:crosses val="autoZero"/>
        <c:auto val="0"/>
        <c:baseTimeUnit val="months"/>
        <c:majorUnit val="1"/>
        <c:majorTimeUnit val="months"/>
        <c:minorUnit val="1"/>
        <c:minorTimeUnit val="months"/>
        <c:noMultiLvlLbl val="0"/>
      </c:dateAx>
      <c:valAx>
        <c:axId val="18143783"/>
        <c:scaling>
          <c:orientation val="minMax"/>
          <c:min val="850"/>
        </c:scaling>
        <c:axPos val="l"/>
        <c:title>
          <c:tx>
            <c:rich>
              <a:bodyPr vert="horz" rot="-5400000" anchor="ctr"/>
              <a:lstStyle/>
              <a:p>
                <a:pPr algn="ctr">
                  <a:defRPr/>
                </a:pPr>
                <a:r>
                  <a:rPr lang="en-US" cap="none" sz="800" b="1" i="0" u="none" baseline="0">
                    <a:solidFill>
                      <a:srgbClr val="000000"/>
                    </a:solidFill>
                  </a:rPr>
                  <a:t>Millones de toneladas</a:t>
                </a:r>
              </a:p>
            </c:rich>
          </c:tx>
          <c:layout>
            <c:manualLayout>
              <c:xMode val="factor"/>
              <c:yMode val="factor"/>
              <c:x val="-0.006"/>
              <c:y val="0.001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9298678"/>
        <c:crossesAt val="1"/>
        <c:crossBetween val="between"/>
        <c:dispUnits/>
      </c:valAx>
      <c:spPr>
        <a:solidFill>
          <a:srgbClr val="FFFFFF"/>
        </a:solidFill>
        <a:ln w="3175">
          <a:noFill/>
        </a:ln>
      </c:spPr>
    </c:plotArea>
    <c:legend>
      <c:legendPos val="b"/>
      <c:layout>
        <c:manualLayout>
          <c:xMode val="edge"/>
          <c:yMode val="edge"/>
          <c:x val="0.32075"/>
          <c:y val="0.81625"/>
          <c:w val="0.2375"/>
          <c:h val="0.06475"/>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solidFill>
                  <a:srgbClr val="000000"/>
                </a:solidFill>
              </a:rPr>
              <a:t>GRÁFICO N</a:t>
            </a:r>
            <a:r>
              <a:rPr lang="en-US" cap="none" sz="100" b="0" i="0" u="none" baseline="0">
                <a:solidFill>
                  <a:srgbClr val="000000"/>
                </a:solidFill>
                <a:latin typeface="Arial MT"/>
                <a:ea typeface="Arial MT"/>
                <a:cs typeface="Arial MT"/>
              </a:rPr>
              <a:t>°</a:t>
            </a:r>
            <a:r>
              <a:rPr lang="en-US" cap="none" sz="100" b="0" i="0" u="none" baseline="0">
                <a:solidFill>
                  <a:srgbClr val="000000"/>
                </a:solidFill>
              </a:rPr>
              <a:t> 2: Evolución mensual del precio real de la leche a productor
</a:t>
            </a:r>
            <a:r>
              <a:rPr lang="en-US" cap="none" sz="100" b="0" i="0" u="none" baseline="0">
                <a:solidFill>
                  <a:srgbClr val="000000"/>
                </a:solidFill>
              </a:rPr>
              <a:t> Años: 2000 - 2005</a:t>
            </a:r>
          </a:p>
        </c:rich>
      </c:tx>
      <c:layout/>
      <c:spPr>
        <a:noFill/>
        <a:ln w="3175">
          <a:noFill/>
        </a:ln>
      </c:spPr>
    </c:title>
    <c:plotArea>
      <c:layout/>
      <c:barChart>
        <c:barDir val="col"/>
        <c:grouping val="clustered"/>
        <c:varyColors val="0"/>
        <c:axId val="29076320"/>
        <c:axId val="60360289"/>
      </c:barChart>
      <c:catAx>
        <c:axId val="29076320"/>
        <c:scaling>
          <c:orientation val="minMax"/>
        </c:scaling>
        <c:axPos val="b"/>
        <c:delete val="0"/>
        <c:numFmt formatCode="General" sourceLinked="1"/>
        <c:majorTickMark val="cross"/>
        <c:minorTickMark val="none"/>
        <c:tickLblPos val="nextTo"/>
        <c:spPr>
          <a:ln w="3175">
            <a:solidFill>
              <a:srgbClr val="000000"/>
            </a:solidFill>
          </a:ln>
        </c:spPr>
        <c:crossAx val="60360289"/>
        <c:crosses val="autoZero"/>
        <c:auto val="1"/>
        <c:lblOffset val="100"/>
        <c:tickLblSkip val="1"/>
        <c:noMultiLvlLbl val="0"/>
      </c:catAx>
      <c:valAx>
        <c:axId val="60360289"/>
        <c:scaling>
          <c:orientation val="minMax"/>
        </c:scaling>
        <c:axPos val="l"/>
        <c:delete val="0"/>
        <c:numFmt formatCode="General" sourceLinked="1"/>
        <c:majorTickMark val="cross"/>
        <c:minorTickMark val="none"/>
        <c:tickLblPos val="nextTo"/>
        <c:spPr>
          <a:ln w="3175">
            <a:solidFill>
              <a:srgbClr val="000000"/>
            </a:solidFill>
          </a:ln>
        </c:spPr>
        <c:crossAx val="29076320"/>
        <c:crossesAt val="1"/>
        <c:crossBetween val="between"/>
        <c:dispUnits/>
      </c:valAx>
      <c:spPr>
        <a:solidFill>
          <a:srgbClr val="FFFFFF"/>
        </a:solidFill>
        <a:ln w="12700">
          <a:solidFill>
            <a:srgbClr val="808080"/>
          </a:solidFill>
        </a:ln>
      </c:spPr>
    </c:plotArea>
    <c:plotVisOnly val="0"/>
    <c:dispBlanksAs val="gap"/>
    <c:showDLblsOverMax val="0"/>
  </c:chart>
  <c:spPr>
    <a:solidFill>
      <a:srgbClr val="FFFFFF"/>
    </a:solidFill>
    <a:ln w="3175">
      <a:noFill/>
    </a:ln>
  </c:spPr>
  <c:txPr>
    <a:bodyPr vert="horz" rot="0"/>
    <a:lstStyle/>
    <a:p>
      <a:pPr>
        <a:defRPr lang="en-US" cap="none" sz="1400" b="0" i="0" u="none" baseline="0">
          <a:solidFill>
            <a:srgbClr val="000000"/>
          </a:solidFill>
          <a:latin typeface="Arial MT"/>
          <a:ea typeface="Arial MT"/>
          <a:cs typeface="Arial MT"/>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solidFill>
                  <a:srgbClr val="000000"/>
                </a:solidFill>
              </a:rPr>
              <a:t>GRÁFICO N</a:t>
            </a:r>
            <a:r>
              <a:rPr lang="en-US" cap="none" sz="100" b="0" i="0" u="none" baseline="0">
                <a:solidFill>
                  <a:srgbClr val="000000"/>
                </a:solidFill>
                <a:latin typeface="Arial MT"/>
                <a:ea typeface="Arial MT"/>
                <a:cs typeface="Arial MT"/>
              </a:rPr>
              <a:t>°</a:t>
            </a:r>
            <a:r>
              <a:rPr lang="en-US" cap="none" sz="100" b="0" i="0" u="none" baseline="0">
                <a:solidFill>
                  <a:srgbClr val="000000"/>
                </a:solidFill>
              </a:rPr>
              <a:t> 3 : Evolución del precio real a productor 
</a:t>
            </a:r>
            <a:r>
              <a:rPr lang="en-US" cap="none" sz="100" b="0" i="0" u="none" baseline="0">
                <a:solidFill>
                  <a:srgbClr val="000000"/>
                </a:solidFill>
              </a:rPr>
              <a:t>Promedios anuales ponderados 1979 - 2005</a:t>
            </a:r>
          </a:p>
        </c:rich>
      </c:tx>
      <c:layout/>
      <c:spPr>
        <a:noFill/>
        <a:ln w="3175">
          <a:noFill/>
        </a:ln>
      </c:spPr>
    </c:title>
    <c:plotArea>
      <c:layout/>
      <c:barChart>
        <c:barDir val="col"/>
        <c:grouping val="clustered"/>
        <c:varyColors val="0"/>
        <c:axId val="6371690"/>
        <c:axId val="57345211"/>
      </c:barChart>
      <c:catAx>
        <c:axId val="6371690"/>
        <c:scaling>
          <c:orientation val="minMax"/>
        </c:scaling>
        <c:axPos val="b"/>
        <c:delete val="0"/>
        <c:numFmt formatCode="General" sourceLinked="1"/>
        <c:majorTickMark val="cross"/>
        <c:minorTickMark val="none"/>
        <c:tickLblPos val="nextTo"/>
        <c:spPr>
          <a:ln w="3175">
            <a:solidFill>
              <a:srgbClr val="000000"/>
            </a:solidFill>
          </a:ln>
        </c:spPr>
        <c:crossAx val="57345211"/>
        <c:crosses val="autoZero"/>
        <c:auto val="1"/>
        <c:lblOffset val="100"/>
        <c:tickLblSkip val="1"/>
        <c:noMultiLvlLbl val="0"/>
      </c:catAx>
      <c:valAx>
        <c:axId val="57345211"/>
        <c:scaling>
          <c:orientation val="minMax"/>
        </c:scaling>
        <c:axPos val="l"/>
        <c:delete val="0"/>
        <c:numFmt formatCode="General" sourceLinked="1"/>
        <c:majorTickMark val="cross"/>
        <c:minorTickMark val="none"/>
        <c:tickLblPos val="nextTo"/>
        <c:spPr>
          <a:ln w="3175">
            <a:solidFill>
              <a:srgbClr val="000000"/>
            </a:solidFill>
          </a:ln>
        </c:spPr>
        <c:crossAx val="6371690"/>
        <c:crossesAt val="1"/>
        <c:crossBetween val="between"/>
        <c:dispUnits/>
      </c:valAx>
      <c:spPr>
        <a:solidFill>
          <a:srgbClr val="FFFFFF"/>
        </a:solidFill>
        <a:ln w="12700">
          <a:solidFill>
            <a:srgbClr val="808080"/>
          </a:solidFill>
        </a:ln>
      </c:spPr>
    </c:plotArea>
    <c:plotVisOnly val="0"/>
    <c:dispBlanksAs val="gap"/>
    <c:showDLblsOverMax val="0"/>
  </c:chart>
  <c:spPr>
    <a:solidFill>
      <a:srgbClr val="FFFFFF"/>
    </a:solidFill>
    <a:ln w="3175">
      <a:noFill/>
    </a:ln>
  </c:spPr>
  <c:txPr>
    <a:bodyPr vert="horz" rot="0"/>
    <a:lstStyle/>
    <a:p>
      <a:pPr>
        <a:defRPr lang="en-US" cap="none" sz="1400" b="0" i="0" u="none" baseline="0">
          <a:solidFill>
            <a:srgbClr val="000000"/>
          </a:solidFill>
          <a:latin typeface="Arial MT"/>
          <a:ea typeface="Arial MT"/>
          <a:cs typeface="Arial MT"/>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2590800" cy="1838325"/>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171450</xdr:rowOff>
    </xdr:to>
    <xdr:pic>
      <xdr:nvPicPr>
        <xdr:cNvPr id="2" name="Picture 1" descr="LOGO_FUCOA"/>
        <xdr:cNvPicPr preferRelativeResize="1">
          <a:picLocks noChangeAspect="1"/>
        </xdr:cNvPicPr>
      </xdr:nvPicPr>
      <xdr:blipFill>
        <a:blip r:embed="rId2"/>
        <a:srcRect t="45156" b="48161"/>
        <a:stretch>
          <a:fillRect/>
        </a:stretch>
      </xdr:blipFill>
      <xdr:spPr>
        <a:xfrm>
          <a:off x="0" y="9248775"/>
          <a:ext cx="2705100" cy="1047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114300</xdr:rowOff>
    </xdr:to>
    <xdr:pic>
      <xdr:nvPicPr>
        <xdr:cNvPr id="3" name="Picture 41" descr="pie"/>
        <xdr:cNvPicPr preferRelativeResize="1">
          <a:picLocks noChangeAspect="1"/>
        </xdr:cNvPicPr>
      </xdr:nvPicPr>
      <xdr:blipFill>
        <a:blip r:embed="rId3"/>
        <a:stretch>
          <a:fillRect/>
        </a:stretch>
      </xdr:blipFill>
      <xdr:spPr>
        <a:xfrm>
          <a:off x="0" y="19297650"/>
          <a:ext cx="1619250" cy="571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66675</xdr:rowOff>
    </xdr:from>
    <xdr:to>
      <xdr:col>5</xdr:col>
      <xdr:colOff>9525</xdr:colOff>
      <xdr:row>31</xdr:row>
      <xdr:rowOff>66675</xdr:rowOff>
    </xdr:to>
    <xdr:graphicFrame>
      <xdr:nvGraphicFramePr>
        <xdr:cNvPr id="1" name="Chart 1"/>
        <xdr:cNvGraphicFramePr/>
      </xdr:nvGraphicFramePr>
      <xdr:xfrm>
        <a:off x="9525" y="3257550"/>
        <a:ext cx="6096000" cy="27622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0.90825</cdr:y>
    </cdr:from>
    <cdr:to>
      <cdr:x>0.98875</cdr:x>
      <cdr:y>1</cdr:y>
    </cdr:to>
    <cdr:sp>
      <cdr:nvSpPr>
        <cdr:cNvPr id="1" name="1 CuadroTexto"/>
        <cdr:cNvSpPr txBox="1">
          <a:spLocks noChangeArrowheads="1"/>
        </cdr:cNvSpPr>
      </cdr:nvSpPr>
      <cdr:spPr>
        <a:xfrm>
          <a:off x="0" y="2628900"/>
          <a:ext cx="5934075" cy="2857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 </a:t>
          </a:r>
          <a:r>
            <a:rPr lang="en-US" cap="none" sz="800" b="0" i="0" u="none" baseline="0">
              <a:solidFill>
                <a:srgbClr val="000000"/>
              </a:solidFill>
              <a:latin typeface="Arial"/>
              <a:ea typeface="Arial"/>
              <a:cs typeface="Arial"/>
            </a:rPr>
            <a:t>ela</a:t>
          </a:r>
          <a:r>
            <a:rPr lang="en-US" cap="none" sz="800" b="0" i="0" u="none" baseline="0">
              <a:solidFill>
                <a:srgbClr val="000000"/>
              </a:solidFill>
              <a:latin typeface="Arial"/>
              <a:ea typeface="Arial"/>
              <a:cs typeface="Arial"/>
            </a:rPr>
            <a:t>borado por Odepa con información del </a:t>
          </a:r>
          <a:r>
            <a:rPr lang="en-US" cap="none" sz="800" b="0" i="0" u="none" baseline="0">
              <a:solidFill>
                <a:srgbClr val="000000"/>
              </a:solidFill>
              <a:latin typeface="Arial"/>
              <a:ea typeface="Arial"/>
              <a:cs typeface="Arial"/>
            </a:rPr>
            <a:t>Servicio Nacional de Aduanas</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104775</xdr:rowOff>
    </xdr:from>
    <xdr:to>
      <xdr:col>6</xdr:col>
      <xdr:colOff>0</xdr:colOff>
      <xdr:row>31</xdr:row>
      <xdr:rowOff>66675</xdr:rowOff>
    </xdr:to>
    <xdr:graphicFrame>
      <xdr:nvGraphicFramePr>
        <xdr:cNvPr id="1" name="Chart 1"/>
        <xdr:cNvGraphicFramePr/>
      </xdr:nvGraphicFramePr>
      <xdr:xfrm>
        <a:off x="0" y="3457575"/>
        <a:ext cx="6010275" cy="28956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0.90325</cdr:y>
    </cdr:from>
    <cdr:to>
      <cdr:x>1</cdr:x>
      <cdr:y>1</cdr:y>
    </cdr:to>
    <cdr:sp>
      <cdr:nvSpPr>
        <cdr:cNvPr id="1" name="1 CuadroTexto"/>
        <cdr:cNvSpPr txBox="1">
          <a:spLocks noChangeArrowheads="1"/>
        </cdr:cNvSpPr>
      </cdr:nvSpPr>
      <cdr:spPr>
        <a:xfrm>
          <a:off x="-47624" y="2476500"/>
          <a:ext cx="6381750" cy="314325"/>
        </a:xfrm>
        <a:prstGeom prst="rect">
          <a:avLst/>
        </a:prstGeom>
        <a:noFill/>
        <a:ln w="9525" cmpd="sng">
          <a:noFill/>
        </a:ln>
      </cdr:spPr>
      <cdr:txBody>
        <a:bodyPr vertOverflow="clip" wrap="square"/>
        <a:p>
          <a:pPr algn="just">
            <a:defRPr/>
          </a:pPr>
          <a:r>
            <a:rPr lang="en-US" cap="none" sz="800" b="0" i="0" u="none" baseline="0">
              <a:solidFill>
                <a:srgbClr val="000000"/>
              </a:solidFill>
            </a:rPr>
            <a:t>Fuente: elaborado por Odepa con información de World Agricultural Supply and Demand Estimates  (USDA).</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10</xdr:row>
      <xdr:rowOff>57150</xdr:rowOff>
    </xdr:from>
    <xdr:to>
      <xdr:col>6</xdr:col>
      <xdr:colOff>9525</xdr:colOff>
      <xdr:row>25</xdr:row>
      <xdr:rowOff>19050</xdr:rowOff>
    </xdr:to>
    <xdr:graphicFrame>
      <xdr:nvGraphicFramePr>
        <xdr:cNvPr id="1" name="3 Gráfico"/>
        <xdr:cNvGraphicFramePr/>
      </xdr:nvGraphicFramePr>
      <xdr:xfrm>
        <a:off x="38100" y="1952625"/>
        <a:ext cx="6276975" cy="27432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0.921</cdr:y>
    </cdr:from>
    <cdr:to>
      <cdr:x>1</cdr:x>
      <cdr:y>1</cdr:y>
    </cdr:to>
    <cdr:sp>
      <cdr:nvSpPr>
        <cdr:cNvPr id="1" name="1 CuadroTexto"/>
        <cdr:cNvSpPr txBox="1">
          <a:spLocks noChangeArrowheads="1"/>
        </cdr:cNvSpPr>
      </cdr:nvSpPr>
      <cdr:spPr>
        <a:xfrm>
          <a:off x="-47624" y="2790825"/>
          <a:ext cx="6248400" cy="285750"/>
        </a:xfrm>
        <a:prstGeom prst="rect">
          <a:avLst/>
        </a:prstGeom>
        <a:noFill/>
        <a:ln w="9525" cmpd="sng">
          <a:noFill/>
        </a:ln>
      </cdr:spPr>
      <cdr:txBody>
        <a:bodyPr vertOverflow="clip" wrap="square"/>
        <a:p>
          <a:pPr algn="just">
            <a:defRPr/>
          </a:pPr>
          <a:r>
            <a:rPr lang="en-US" cap="none" sz="800" b="0" i="0" u="none" baseline="0">
              <a:solidFill>
                <a:srgbClr val="000000"/>
              </a:solidFill>
            </a:rPr>
            <a:t>Fuente: elaborado por Odepa con información de World Agricultural Supply and Demand Estimates  (USDA)</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18</xdr:row>
      <xdr:rowOff>142875</xdr:rowOff>
    </xdr:from>
    <xdr:to>
      <xdr:col>6</xdr:col>
      <xdr:colOff>0</xdr:colOff>
      <xdr:row>34</xdr:row>
      <xdr:rowOff>161925</xdr:rowOff>
    </xdr:to>
    <xdr:graphicFrame>
      <xdr:nvGraphicFramePr>
        <xdr:cNvPr id="1" name="3 Gráfico"/>
        <xdr:cNvGraphicFramePr/>
      </xdr:nvGraphicFramePr>
      <xdr:xfrm>
        <a:off x="114300" y="3429000"/>
        <a:ext cx="6143625" cy="30384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152400</xdr:rowOff>
    </xdr:from>
    <xdr:to>
      <xdr:col>0</xdr:col>
      <xdr:colOff>0</xdr:colOff>
      <xdr:row>69</xdr:row>
      <xdr:rowOff>171450</xdr:rowOff>
    </xdr:to>
    <xdr:graphicFrame>
      <xdr:nvGraphicFramePr>
        <xdr:cNvPr id="1" name="Chart 1"/>
        <xdr:cNvGraphicFramePr/>
      </xdr:nvGraphicFramePr>
      <xdr:xfrm>
        <a:off x="0" y="9182100"/>
        <a:ext cx="0" cy="32956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0</xdr:rowOff>
    </xdr:from>
    <xdr:to>
      <xdr:col>0</xdr:col>
      <xdr:colOff>0</xdr:colOff>
      <xdr:row>98</xdr:row>
      <xdr:rowOff>190500</xdr:rowOff>
    </xdr:to>
    <xdr:graphicFrame>
      <xdr:nvGraphicFramePr>
        <xdr:cNvPr id="2" name="Chart 2"/>
        <xdr:cNvGraphicFramePr/>
      </xdr:nvGraphicFramePr>
      <xdr:xfrm>
        <a:off x="0" y="12649200"/>
        <a:ext cx="0" cy="5238750"/>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0.9405</cdr:y>
    </cdr:from>
    <cdr:to>
      <cdr:x>0.59925</cdr:x>
      <cdr:y>0.99625</cdr:y>
    </cdr:to>
    <cdr:sp>
      <cdr:nvSpPr>
        <cdr:cNvPr id="1" name="1 CuadroTexto"/>
        <cdr:cNvSpPr txBox="1">
          <a:spLocks noChangeArrowheads="1"/>
        </cdr:cNvSpPr>
      </cdr:nvSpPr>
      <cdr:spPr>
        <a:xfrm>
          <a:off x="19050" y="3752850"/>
          <a:ext cx="3800475" cy="2190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elaborado</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por Odepa con información de Cotrisa</a:t>
          </a:r>
          <a:r>
            <a:rPr lang="en-US" cap="none" sz="800" b="0" i="0" u="none" baseline="0">
              <a:solidFill>
                <a:srgbClr val="000000"/>
              </a:solidFill>
              <a:latin typeface="Arial"/>
              <a:ea typeface="Arial"/>
              <a:cs typeface="Arial"/>
            </a:rPr>
            <a:t>.</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57150</xdr:rowOff>
    </xdr:from>
    <xdr:to>
      <xdr:col>6</xdr:col>
      <xdr:colOff>1057275</xdr:colOff>
      <xdr:row>17</xdr:row>
      <xdr:rowOff>161925</xdr:rowOff>
    </xdr:to>
    <xdr:graphicFrame>
      <xdr:nvGraphicFramePr>
        <xdr:cNvPr id="1" name="Chart 3"/>
        <xdr:cNvGraphicFramePr/>
      </xdr:nvGraphicFramePr>
      <xdr:xfrm>
        <a:off x="219075" y="57150"/>
        <a:ext cx="6372225" cy="39909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57150</xdr:rowOff>
    </xdr:from>
    <xdr:to>
      <xdr:col>1</xdr:col>
      <xdr:colOff>476250</xdr:colOff>
      <xdr:row>42</xdr:row>
      <xdr:rowOff>114300</xdr:rowOff>
    </xdr:to>
    <xdr:pic>
      <xdr:nvPicPr>
        <xdr:cNvPr id="1" name="Picture 41" descr="pie"/>
        <xdr:cNvPicPr preferRelativeResize="1">
          <a:picLocks noChangeAspect="1"/>
        </xdr:cNvPicPr>
      </xdr:nvPicPr>
      <xdr:blipFill>
        <a:blip r:embed="rId1"/>
        <a:stretch>
          <a:fillRect/>
        </a:stretch>
      </xdr:blipFill>
      <xdr:spPr>
        <a:xfrm>
          <a:off x="0" y="7315200"/>
          <a:ext cx="1257300" cy="66675"/>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-0.0025</cdr:x>
      <cdr:y>0.9395</cdr:y>
    </cdr:from>
    <cdr:to>
      <cdr:x>0.86025</cdr:x>
      <cdr:y>1</cdr:y>
    </cdr:to>
    <cdr:sp>
      <cdr:nvSpPr>
        <cdr:cNvPr id="1" name="1 CuadroTexto"/>
        <cdr:cNvSpPr txBox="1">
          <a:spLocks noChangeArrowheads="1"/>
        </cdr:cNvSpPr>
      </cdr:nvSpPr>
      <cdr:spPr>
        <a:xfrm>
          <a:off x="-9524" y="2981325"/>
          <a:ext cx="5362575" cy="2476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 </a:t>
          </a:r>
          <a:r>
            <a:rPr lang="en-US" cap="none" sz="800" b="0" i="0" u="none" baseline="0">
              <a:solidFill>
                <a:srgbClr val="000000"/>
              </a:solidFill>
              <a:latin typeface="Arial"/>
              <a:ea typeface="Arial"/>
              <a:cs typeface="Arial"/>
            </a:rPr>
            <a:t>e</a:t>
          </a:r>
          <a:r>
            <a:rPr lang="en-US" cap="none" sz="800" b="0" i="0" u="none" baseline="0">
              <a:solidFill>
                <a:srgbClr val="000000"/>
              </a:solidFill>
              <a:latin typeface="Arial"/>
              <a:ea typeface="Arial"/>
              <a:cs typeface="Arial"/>
            </a:rPr>
            <a:t>laborado </a:t>
          </a:r>
          <a:r>
            <a:rPr lang="en-US" cap="none" sz="800" b="0" i="0" u="none" baseline="0">
              <a:solidFill>
                <a:srgbClr val="000000"/>
              </a:solidFill>
              <a:latin typeface="Arial"/>
              <a:ea typeface="Arial"/>
              <a:cs typeface="Arial"/>
            </a:rPr>
            <a:t>por Odepa con información de Cotrisa, bolsas y Reuters</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21</xdr:row>
      <xdr:rowOff>19050</xdr:rowOff>
    </xdr:from>
    <xdr:to>
      <xdr:col>4</xdr:col>
      <xdr:colOff>1219200</xdr:colOff>
      <xdr:row>38</xdr:row>
      <xdr:rowOff>57150</xdr:rowOff>
    </xdr:to>
    <xdr:graphicFrame>
      <xdr:nvGraphicFramePr>
        <xdr:cNvPr id="1" name="Chart 4"/>
        <xdr:cNvGraphicFramePr/>
      </xdr:nvGraphicFramePr>
      <xdr:xfrm>
        <a:off x="76200" y="4362450"/>
        <a:ext cx="6210300" cy="3181350"/>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0.9545</cdr:y>
    </cdr:from>
    <cdr:to>
      <cdr:x>-0.0085</cdr:x>
      <cdr:y>0.9545</cdr:y>
    </cdr:to>
    <cdr:sp>
      <cdr:nvSpPr>
        <cdr:cNvPr id="1" name="1 CuadroTexto"/>
        <cdr:cNvSpPr txBox="1">
          <a:spLocks noChangeArrowheads="1"/>
        </cdr:cNvSpPr>
      </cdr:nvSpPr>
      <cdr:spPr>
        <a:xfrm>
          <a:off x="-47624" y="3152775"/>
          <a:ext cx="0" cy="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 </a:t>
          </a:r>
          <a:r>
            <a:rPr lang="en-US" cap="none" sz="800" b="0" i="0" u="none" baseline="0">
              <a:solidFill>
                <a:srgbClr val="000000"/>
              </a:solidFill>
              <a:latin typeface="Arial"/>
              <a:ea typeface="Arial"/>
              <a:cs typeface="Arial"/>
            </a:rPr>
            <a:t>e</a:t>
          </a:r>
          <a:r>
            <a:rPr lang="en-US" cap="none" sz="800" b="0" i="0" u="none" baseline="0">
              <a:solidFill>
                <a:srgbClr val="000000"/>
              </a:solidFill>
              <a:latin typeface="Arial"/>
              <a:ea typeface="Arial"/>
              <a:cs typeface="Arial"/>
            </a:rPr>
            <a:t>laborado </a:t>
          </a:r>
          <a:r>
            <a:rPr lang="en-US" cap="none" sz="800" b="0" i="0" u="none" baseline="0">
              <a:solidFill>
                <a:srgbClr val="000000"/>
              </a:solidFill>
              <a:latin typeface="Arial"/>
              <a:ea typeface="Arial"/>
              <a:cs typeface="Arial"/>
            </a:rPr>
            <a:t>por Odepa con información de Fyo.com</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45</xdr:row>
      <xdr:rowOff>0</xdr:rowOff>
    </xdr:to>
    <xdr:graphicFrame>
      <xdr:nvGraphicFramePr>
        <xdr:cNvPr id="1" name="Chart 2"/>
        <xdr:cNvGraphicFramePr/>
      </xdr:nvGraphicFramePr>
      <xdr:xfrm>
        <a:off x="0" y="3076575"/>
        <a:ext cx="0" cy="40671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29</xdr:row>
      <xdr:rowOff>142875</xdr:rowOff>
    </xdr:from>
    <xdr:to>
      <xdr:col>5</xdr:col>
      <xdr:colOff>1009650</xdr:colOff>
      <xdr:row>50</xdr:row>
      <xdr:rowOff>19050</xdr:rowOff>
    </xdr:to>
    <xdr:graphicFrame>
      <xdr:nvGraphicFramePr>
        <xdr:cNvPr id="2" name="Chart 4"/>
        <xdr:cNvGraphicFramePr/>
      </xdr:nvGraphicFramePr>
      <xdr:xfrm>
        <a:off x="9525" y="4838700"/>
        <a:ext cx="6238875" cy="3305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0.93125</cdr:y>
    </cdr:from>
    <cdr:to>
      <cdr:x>1</cdr:x>
      <cdr:y>0.9985</cdr:y>
    </cdr:to>
    <cdr:sp>
      <cdr:nvSpPr>
        <cdr:cNvPr id="1" name="1 CuadroTexto"/>
        <cdr:cNvSpPr txBox="1">
          <a:spLocks noChangeArrowheads="1"/>
        </cdr:cNvSpPr>
      </cdr:nvSpPr>
      <cdr:spPr>
        <a:xfrm>
          <a:off x="0" y="3048000"/>
          <a:ext cx="6477000" cy="2190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 </a:t>
          </a:r>
          <a:r>
            <a:rPr lang="en-US" cap="none" sz="800" b="0" i="0" u="none" baseline="0">
              <a:solidFill>
                <a:srgbClr val="000000"/>
              </a:solidFill>
              <a:latin typeface="Arial"/>
              <a:ea typeface="Arial"/>
              <a:cs typeface="Arial"/>
            </a:rPr>
            <a:t>elaborado por Odepa con antecedentes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del Servicio Nacional de Aduanas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190500</xdr:rowOff>
    </xdr:from>
    <xdr:to>
      <xdr:col>9</xdr:col>
      <xdr:colOff>561975</xdr:colOff>
      <xdr:row>41</xdr:row>
      <xdr:rowOff>9525</xdr:rowOff>
    </xdr:to>
    <xdr:graphicFrame>
      <xdr:nvGraphicFramePr>
        <xdr:cNvPr id="1" name="3 Gráfico"/>
        <xdr:cNvGraphicFramePr/>
      </xdr:nvGraphicFramePr>
      <xdr:xfrm>
        <a:off x="0" y="4638675"/>
        <a:ext cx="6429375" cy="32766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0.00275</cdr:x>
      <cdr:y>0.9465</cdr:y>
    </cdr:from>
    <cdr:to>
      <cdr:x>0.807</cdr:x>
      <cdr:y>1</cdr:y>
    </cdr:to>
    <cdr:sp>
      <cdr:nvSpPr>
        <cdr:cNvPr id="1" name="1 CuadroTexto"/>
        <cdr:cNvSpPr txBox="1">
          <a:spLocks noChangeArrowheads="1"/>
        </cdr:cNvSpPr>
      </cdr:nvSpPr>
      <cdr:spPr>
        <a:xfrm>
          <a:off x="9525" y="2428875"/>
          <a:ext cx="5076825" cy="1619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 elaborado</a:t>
          </a:r>
          <a:r>
            <a:rPr lang="en-US" cap="none" sz="800" b="0" i="0" u="none" baseline="0">
              <a:solidFill>
                <a:srgbClr val="000000"/>
              </a:solidFill>
              <a:latin typeface="Arial"/>
              <a:ea typeface="Arial"/>
              <a:cs typeface="Arial"/>
            </a:rPr>
            <a:t> por Odepa con información del </a:t>
          </a:r>
          <a:r>
            <a:rPr lang="en-US" cap="none" sz="800" b="0" i="0" u="none" baseline="0">
              <a:solidFill>
                <a:srgbClr val="000000"/>
              </a:solidFill>
              <a:latin typeface="Arial"/>
              <a:ea typeface="Arial"/>
              <a:cs typeface="Arial"/>
            </a:rPr>
            <a:t>Servicio Nacional de Aduanas</a:t>
          </a:r>
          <a:r>
            <a:rPr lang="en-US" cap="none" sz="800" b="0" i="0" u="none" baseline="0">
              <a:solidFill>
                <a:srgbClr val="000000"/>
              </a:solidFill>
              <a:latin typeface="Arial"/>
              <a:ea typeface="Arial"/>
              <a:cs typeface="Arial"/>
            </a:rPr>
            <a:t>.</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17</xdr:row>
      <xdr:rowOff>180975</xdr:rowOff>
    </xdr:from>
    <xdr:to>
      <xdr:col>5</xdr:col>
      <xdr:colOff>1066800</xdr:colOff>
      <xdr:row>34</xdr:row>
      <xdr:rowOff>123825</xdr:rowOff>
    </xdr:to>
    <xdr:graphicFrame>
      <xdr:nvGraphicFramePr>
        <xdr:cNvPr id="1" name="Chart 3"/>
        <xdr:cNvGraphicFramePr/>
      </xdr:nvGraphicFramePr>
      <xdr:xfrm>
        <a:off x="133350" y="3533775"/>
        <a:ext cx="6315075" cy="2571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0.00275</cdr:x>
      <cdr:y>0.94575</cdr:y>
    </cdr:from>
    <cdr:to>
      <cdr:x>0.80425</cdr:x>
      <cdr:y>1</cdr:y>
    </cdr:to>
    <cdr:sp>
      <cdr:nvSpPr>
        <cdr:cNvPr id="1" name="1 CuadroTexto"/>
        <cdr:cNvSpPr txBox="1">
          <a:spLocks noChangeArrowheads="1"/>
        </cdr:cNvSpPr>
      </cdr:nvSpPr>
      <cdr:spPr>
        <a:xfrm>
          <a:off x="9525" y="2581275"/>
          <a:ext cx="5076825" cy="1714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elaborado</a:t>
          </a:r>
          <a:r>
            <a:rPr lang="en-US" cap="none" sz="800" b="0" i="0" u="none" baseline="0">
              <a:solidFill>
                <a:srgbClr val="000000"/>
              </a:solidFill>
              <a:latin typeface="Arial"/>
              <a:ea typeface="Arial"/>
              <a:cs typeface="Arial"/>
            </a:rPr>
            <a:t> por Odepa con información del </a:t>
          </a:r>
          <a:r>
            <a:rPr lang="en-US" cap="none" sz="800" b="0" i="0" u="none" baseline="0">
              <a:solidFill>
                <a:srgbClr val="000000"/>
              </a:solidFill>
              <a:latin typeface="Arial"/>
              <a:ea typeface="Arial"/>
              <a:cs typeface="Arial"/>
            </a:rPr>
            <a:t>Servicio Nacional de Aduanas</a:t>
          </a:r>
          <a:r>
            <a:rPr lang="en-US" cap="none" sz="800" b="0" i="0" u="none" baseline="0">
              <a:solidFill>
                <a:srgbClr val="000000"/>
              </a:solidFill>
              <a:latin typeface="Arial"/>
              <a:ea typeface="Arial"/>
              <a:cs typeface="Arial"/>
            </a:rPr>
            <a:t>, INE y SAG</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114300</xdr:rowOff>
    </xdr:from>
    <xdr:to>
      <xdr:col>6</xdr:col>
      <xdr:colOff>819150</xdr:colOff>
      <xdr:row>31</xdr:row>
      <xdr:rowOff>171450</xdr:rowOff>
    </xdr:to>
    <xdr:graphicFrame>
      <xdr:nvGraphicFramePr>
        <xdr:cNvPr id="1" name="Chart 3"/>
        <xdr:cNvGraphicFramePr/>
      </xdr:nvGraphicFramePr>
      <xdr:xfrm>
        <a:off x="0" y="3295650"/>
        <a:ext cx="6334125" cy="2733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0.90425</cdr:y>
    </cdr:from>
    <cdr:to>
      <cdr:x>0.997</cdr:x>
      <cdr:y>1</cdr:y>
    </cdr:to>
    <cdr:sp>
      <cdr:nvSpPr>
        <cdr:cNvPr id="1" name="1 CuadroTexto"/>
        <cdr:cNvSpPr txBox="1">
          <a:spLocks noChangeArrowheads="1"/>
        </cdr:cNvSpPr>
      </cdr:nvSpPr>
      <cdr:spPr>
        <a:xfrm>
          <a:off x="-9524" y="2495550"/>
          <a:ext cx="6086475" cy="3143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 </a:t>
          </a:r>
          <a:r>
            <a:rPr lang="en-US" cap="none" sz="800" b="0" i="0" u="none" baseline="0">
              <a:solidFill>
                <a:srgbClr val="000000"/>
              </a:solidFill>
              <a:latin typeface="Arial"/>
              <a:ea typeface="Arial"/>
              <a:cs typeface="Arial"/>
            </a:rPr>
            <a:t>ela</a:t>
          </a:r>
          <a:r>
            <a:rPr lang="en-US" cap="none" sz="800" b="0" i="0" u="none" baseline="0">
              <a:solidFill>
                <a:srgbClr val="000000"/>
              </a:solidFill>
              <a:latin typeface="Arial"/>
              <a:ea typeface="Arial"/>
              <a:cs typeface="Arial"/>
            </a:rPr>
            <a:t>borado por Odepa con información del </a:t>
          </a:r>
          <a:r>
            <a:rPr lang="en-US" cap="none" sz="800" b="0" i="0" u="none" baseline="0">
              <a:solidFill>
                <a:srgbClr val="000000"/>
              </a:solidFill>
              <a:latin typeface="Arial"/>
              <a:ea typeface="Arial"/>
              <a:cs typeface="Arial"/>
            </a:rPr>
            <a:t>Servicio Nacional de Aduanas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14.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drawing" Target="../drawings/drawing1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86"/>
  <sheetViews>
    <sheetView tabSelected="1" zoomScalePageLayoutView="0" workbookViewId="0" topLeftCell="A1">
      <selection activeCell="B13" sqref="B13:H13"/>
    </sheetView>
  </sheetViews>
  <sheetFormatPr defaultColWidth="10.90625" defaultRowHeight="18"/>
  <cols>
    <col min="5" max="5" width="17.0859375" style="0" customWidth="1"/>
    <col min="6" max="6" width="9.453125" style="0" customWidth="1"/>
    <col min="7" max="13" width="10.90625" style="0" hidden="1" customWidth="1"/>
  </cols>
  <sheetData>
    <row r="1" spans="1:13" ht="18">
      <c r="A1" s="222"/>
      <c r="B1" s="220"/>
      <c r="C1" s="220"/>
      <c r="D1" s="220"/>
      <c r="E1" s="220"/>
      <c r="F1" s="220"/>
      <c r="G1" s="220"/>
      <c r="H1" s="224"/>
      <c r="I1" s="224"/>
      <c r="J1" s="224"/>
      <c r="K1" s="224"/>
      <c r="L1" s="224"/>
      <c r="M1" s="224"/>
    </row>
    <row r="2" spans="1:13" ht="18">
      <c r="A2" s="220"/>
      <c r="B2" s="220"/>
      <c r="C2" s="220"/>
      <c r="D2" s="220"/>
      <c r="E2" s="220"/>
      <c r="F2" s="220"/>
      <c r="G2" s="220"/>
      <c r="H2" s="224"/>
      <c r="I2" s="224"/>
      <c r="J2" s="224"/>
      <c r="K2" s="224"/>
      <c r="L2" s="224"/>
      <c r="M2" s="224"/>
    </row>
    <row r="3" spans="1:13" ht="18">
      <c r="A3" s="222"/>
      <c r="B3" s="220"/>
      <c r="C3" s="220"/>
      <c r="D3" s="220"/>
      <c r="E3" s="220"/>
      <c r="F3" s="220"/>
      <c r="G3" s="220"/>
      <c r="H3" s="224"/>
      <c r="I3" s="224"/>
      <c r="J3" s="224"/>
      <c r="K3" s="224"/>
      <c r="L3" s="224"/>
      <c r="M3" s="224"/>
    </row>
    <row r="4" spans="1:13" ht="18">
      <c r="A4" s="220"/>
      <c r="B4" s="220"/>
      <c r="C4" s="220"/>
      <c r="D4" s="223"/>
      <c r="E4" s="220"/>
      <c r="F4" s="220"/>
      <c r="G4" s="220"/>
      <c r="H4" s="224"/>
      <c r="I4" s="224"/>
      <c r="J4" s="224"/>
      <c r="K4" s="224"/>
      <c r="L4" s="224"/>
      <c r="M4" s="224"/>
    </row>
    <row r="5" spans="1:13" ht="18">
      <c r="A5" s="222"/>
      <c r="B5" s="220"/>
      <c r="C5" s="220"/>
      <c r="D5" s="225"/>
      <c r="E5" s="220"/>
      <c r="F5" s="220"/>
      <c r="G5" s="220"/>
      <c r="H5" s="224"/>
      <c r="I5" s="224"/>
      <c r="J5" s="224"/>
      <c r="K5" s="224"/>
      <c r="L5" s="224"/>
      <c r="M5" s="224"/>
    </row>
    <row r="6" spans="1:13" ht="18">
      <c r="A6" s="222"/>
      <c r="B6" s="220"/>
      <c r="C6" s="220"/>
      <c r="D6" s="220"/>
      <c r="E6" s="220"/>
      <c r="F6" s="220"/>
      <c r="G6" s="220"/>
      <c r="H6" s="224"/>
      <c r="I6" s="224"/>
      <c r="J6" s="224"/>
      <c r="K6" s="224"/>
      <c r="L6" s="224"/>
      <c r="M6" s="224"/>
    </row>
    <row r="7" spans="1:13" ht="18">
      <c r="A7" s="222"/>
      <c r="B7" s="220"/>
      <c r="C7" s="220"/>
      <c r="D7" s="220"/>
      <c r="E7" s="220"/>
      <c r="F7" s="220"/>
      <c r="G7" s="220"/>
      <c r="H7" s="224"/>
      <c r="I7" s="224"/>
      <c r="J7" s="224"/>
      <c r="K7" s="224"/>
      <c r="L7" s="224"/>
      <c r="M7" s="224"/>
    </row>
    <row r="8" spans="1:13" ht="18">
      <c r="A8" s="220"/>
      <c r="B8" s="220"/>
      <c r="C8" s="220"/>
      <c r="D8" s="223"/>
      <c r="E8" s="220"/>
      <c r="F8" s="220"/>
      <c r="G8" s="220"/>
      <c r="H8" s="224"/>
      <c r="I8" s="224"/>
      <c r="J8" s="224"/>
      <c r="K8" s="224"/>
      <c r="L8" s="224"/>
      <c r="M8" s="224"/>
    </row>
    <row r="9" spans="1:13" ht="18">
      <c r="A9" s="226"/>
      <c r="B9" s="220"/>
      <c r="C9" s="220"/>
      <c r="D9" s="220"/>
      <c r="E9" s="220"/>
      <c r="F9" s="220"/>
      <c r="G9" s="220"/>
      <c r="H9" s="224"/>
      <c r="I9" s="224"/>
      <c r="J9" s="224"/>
      <c r="K9" s="224"/>
      <c r="L9" s="224"/>
      <c r="M9" s="224"/>
    </row>
    <row r="10" spans="1:13" ht="18">
      <c r="A10" s="222"/>
      <c r="B10" s="220"/>
      <c r="C10" s="220"/>
      <c r="D10" s="220"/>
      <c r="E10" s="220"/>
      <c r="F10" s="220"/>
      <c r="G10" s="220"/>
      <c r="H10" s="224"/>
      <c r="I10" s="224"/>
      <c r="J10" s="224"/>
      <c r="K10" s="224"/>
      <c r="L10" s="224"/>
      <c r="M10" s="224"/>
    </row>
    <row r="11" spans="1:13" ht="18">
      <c r="A11" s="222"/>
      <c r="B11" s="220"/>
      <c r="C11" s="220"/>
      <c r="D11" s="220"/>
      <c r="E11" s="220"/>
      <c r="F11" s="220"/>
      <c r="G11" s="220"/>
      <c r="H11" s="224"/>
      <c r="I11" s="224"/>
      <c r="J11" s="224"/>
      <c r="K11" s="224"/>
      <c r="L11" s="224"/>
      <c r="M11" s="224"/>
    </row>
    <row r="12" spans="1:13" ht="18">
      <c r="A12" s="222"/>
      <c r="B12" s="220"/>
      <c r="C12" s="220"/>
      <c r="D12" s="220"/>
      <c r="E12" s="220"/>
      <c r="F12" s="220"/>
      <c r="G12" s="220"/>
      <c r="H12" s="224"/>
      <c r="I12" s="224"/>
      <c r="J12" s="224"/>
      <c r="K12" s="224"/>
      <c r="L12" s="224"/>
      <c r="M12" s="224"/>
    </row>
    <row r="13" spans="1:13" ht="19.5" customHeight="1">
      <c r="A13" s="220"/>
      <c r="B13" s="250" t="s">
        <v>195</v>
      </c>
      <c r="C13" s="250"/>
      <c r="D13" s="250"/>
      <c r="E13" s="250"/>
      <c r="F13" s="250"/>
      <c r="G13" s="250"/>
      <c r="H13" s="250"/>
      <c r="I13" s="224"/>
      <c r="J13" s="224"/>
      <c r="K13" s="224"/>
      <c r="L13" s="224"/>
      <c r="M13" s="224"/>
    </row>
    <row r="14" spans="1:13" ht="19.5">
      <c r="A14" s="220"/>
      <c r="B14" s="220"/>
      <c r="C14" s="252"/>
      <c r="D14" s="252"/>
      <c r="E14" s="252"/>
      <c r="F14" s="252"/>
      <c r="G14" s="252"/>
      <c r="H14" s="252"/>
      <c r="I14" s="224"/>
      <c r="J14" s="224"/>
      <c r="K14" s="224"/>
      <c r="L14" s="224"/>
      <c r="M14" s="224"/>
    </row>
    <row r="15" spans="1:13" ht="18">
      <c r="A15" s="220"/>
      <c r="B15" s="220"/>
      <c r="C15" s="220"/>
      <c r="D15" s="220"/>
      <c r="E15" s="220"/>
      <c r="F15" s="220"/>
      <c r="G15" s="220"/>
      <c r="H15" s="224"/>
      <c r="I15" s="224"/>
      <c r="J15" s="224"/>
      <c r="K15" s="224"/>
      <c r="L15" s="224"/>
      <c r="M15" s="224"/>
    </row>
    <row r="16" spans="1:13" ht="18">
      <c r="A16" s="220"/>
      <c r="B16" s="220"/>
      <c r="C16" s="220"/>
      <c r="D16" s="221"/>
      <c r="E16" s="220"/>
      <c r="F16" s="220"/>
      <c r="G16" s="220"/>
      <c r="H16" s="224"/>
      <c r="I16" s="224"/>
      <c r="J16" s="224"/>
      <c r="K16" s="224"/>
      <c r="L16" s="224"/>
      <c r="M16" s="224"/>
    </row>
    <row r="17" spans="1:13" ht="18">
      <c r="A17" s="220"/>
      <c r="B17" s="251" t="s">
        <v>180</v>
      </c>
      <c r="C17" s="251"/>
      <c r="D17" s="251"/>
      <c r="E17" s="251"/>
      <c r="F17" s="251"/>
      <c r="G17" s="227"/>
      <c r="H17" s="224"/>
      <c r="I17" s="224"/>
      <c r="J17" s="224"/>
      <c r="K17" s="224"/>
      <c r="L17" s="224"/>
      <c r="M17" s="224"/>
    </row>
    <row r="18" spans="1:13" ht="18">
      <c r="A18" s="220"/>
      <c r="B18" s="220"/>
      <c r="C18" s="220"/>
      <c r="D18" s="220"/>
      <c r="E18" s="220"/>
      <c r="F18" s="220"/>
      <c r="G18" s="220"/>
      <c r="H18" s="224"/>
      <c r="I18" s="224"/>
      <c r="J18" s="224"/>
      <c r="K18" s="224"/>
      <c r="L18" s="224"/>
      <c r="M18" s="224"/>
    </row>
    <row r="19" spans="1:13" ht="18">
      <c r="A19" s="220"/>
      <c r="B19" s="220"/>
      <c r="C19" s="220"/>
      <c r="D19" s="220"/>
      <c r="E19" s="220"/>
      <c r="F19" s="220"/>
      <c r="G19" s="220"/>
      <c r="H19" s="224"/>
      <c r="I19" s="224"/>
      <c r="J19" s="224"/>
      <c r="K19" s="224"/>
      <c r="L19" s="224"/>
      <c r="M19" s="224"/>
    </row>
    <row r="20" spans="1:13" ht="18">
      <c r="A20" s="220"/>
      <c r="B20" s="220"/>
      <c r="C20" s="220"/>
      <c r="D20" s="220"/>
      <c r="E20" s="220"/>
      <c r="F20" s="220"/>
      <c r="G20" s="220"/>
      <c r="H20" s="224"/>
      <c r="I20" s="224"/>
      <c r="J20" s="224"/>
      <c r="K20" s="224"/>
      <c r="L20" s="224"/>
      <c r="M20" s="224"/>
    </row>
    <row r="21" spans="1:13" ht="18">
      <c r="A21" s="222"/>
      <c r="B21" s="220"/>
      <c r="C21" s="220"/>
      <c r="D21" s="220"/>
      <c r="E21" s="220"/>
      <c r="F21" s="220"/>
      <c r="G21" s="220"/>
      <c r="H21" s="224"/>
      <c r="I21" s="224"/>
      <c r="J21" s="224"/>
      <c r="K21" s="224"/>
      <c r="L21" s="224"/>
      <c r="M21" s="224"/>
    </row>
    <row r="22" spans="1:13" ht="18">
      <c r="A22" s="222"/>
      <c r="B22" s="220"/>
      <c r="C22" s="220"/>
      <c r="D22" s="223"/>
      <c r="E22" s="220"/>
      <c r="F22" s="220"/>
      <c r="G22" s="220"/>
      <c r="H22" s="224"/>
      <c r="I22" s="224"/>
      <c r="J22" s="224"/>
      <c r="K22" s="224"/>
      <c r="L22" s="224"/>
      <c r="M22" s="224"/>
    </row>
    <row r="23" spans="1:13" ht="18">
      <c r="A23" s="222"/>
      <c r="B23" s="220"/>
      <c r="C23" s="220"/>
      <c r="D23" s="221"/>
      <c r="E23" s="220"/>
      <c r="F23" s="220"/>
      <c r="G23" s="220"/>
      <c r="H23" s="224"/>
      <c r="I23" s="224"/>
      <c r="J23" s="224"/>
      <c r="K23" s="224"/>
      <c r="L23" s="224"/>
      <c r="M23" s="224"/>
    </row>
    <row r="24" spans="1:13" ht="18">
      <c r="A24" s="222"/>
      <c r="B24" s="220"/>
      <c r="C24" s="220"/>
      <c r="D24" s="220"/>
      <c r="E24" s="220"/>
      <c r="F24" s="220"/>
      <c r="G24" s="220"/>
      <c r="H24" s="224"/>
      <c r="I24" s="224"/>
      <c r="J24" s="224"/>
      <c r="K24" s="224"/>
      <c r="L24" s="224"/>
      <c r="M24" s="224"/>
    </row>
    <row r="25" spans="1:13" ht="18">
      <c r="A25" s="222"/>
      <c r="B25" s="220"/>
      <c r="C25" s="220"/>
      <c r="D25" s="220"/>
      <c r="E25" s="220"/>
      <c r="F25" s="220"/>
      <c r="G25" s="220"/>
      <c r="H25" s="224"/>
      <c r="I25" s="224"/>
      <c r="J25" s="224"/>
      <c r="K25" s="224"/>
      <c r="L25" s="224"/>
      <c r="M25" s="224"/>
    </row>
    <row r="26" spans="1:13" ht="18">
      <c r="A26" s="222"/>
      <c r="B26" s="220"/>
      <c r="C26" s="220"/>
      <c r="D26" s="220"/>
      <c r="E26" s="220"/>
      <c r="F26" s="220"/>
      <c r="G26" s="220"/>
      <c r="H26" s="224"/>
      <c r="I26" s="224"/>
      <c r="J26" s="224"/>
      <c r="K26" s="224"/>
      <c r="L26" s="224"/>
      <c r="M26" s="224"/>
    </row>
    <row r="27" spans="1:13" ht="18">
      <c r="A27" s="222"/>
      <c r="B27" s="220"/>
      <c r="C27" s="220"/>
      <c r="D27" s="223"/>
      <c r="E27" s="220"/>
      <c r="F27" s="220"/>
      <c r="G27" s="220"/>
      <c r="H27" s="224"/>
      <c r="I27" s="224"/>
      <c r="J27" s="224"/>
      <c r="K27" s="224"/>
      <c r="L27" s="224"/>
      <c r="M27" s="224"/>
    </row>
    <row r="28" spans="1:13" ht="18">
      <c r="A28" s="222"/>
      <c r="B28" s="220"/>
      <c r="C28" s="220"/>
      <c r="D28" s="220"/>
      <c r="E28" s="220"/>
      <c r="F28" s="220"/>
      <c r="G28" s="220"/>
      <c r="H28" s="224"/>
      <c r="I28" s="224"/>
      <c r="J28" s="224"/>
      <c r="K28" s="224"/>
      <c r="L28" s="224"/>
      <c r="M28" s="224"/>
    </row>
    <row r="29" spans="1:13" ht="18">
      <c r="A29" s="222"/>
      <c r="B29" s="220"/>
      <c r="C29" s="220"/>
      <c r="D29" s="220"/>
      <c r="E29" s="220"/>
      <c r="F29" s="220"/>
      <c r="G29" s="220"/>
      <c r="H29" s="224"/>
      <c r="I29" s="224"/>
      <c r="J29" s="224"/>
      <c r="K29" s="224"/>
      <c r="L29" s="224"/>
      <c r="M29" s="224"/>
    </row>
    <row r="30" spans="1:13" ht="18">
      <c r="A30" s="222"/>
      <c r="B30" s="220"/>
      <c r="C30" s="220"/>
      <c r="D30" s="220"/>
      <c r="E30" s="220"/>
      <c r="F30" s="220"/>
      <c r="G30" s="220"/>
      <c r="H30" s="224"/>
      <c r="I30" s="224"/>
      <c r="J30" s="224"/>
      <c r="K30" s="224"/>
      <c r="L30" s="224"/>
      <c r="M30" s="224"/>
    </row>
    <row r="31" spans="1:13" ht="18">
      <c r="A31" s="222"/>
      <c r="B31" s="220"/>
      <c r="C31" s="220"/>
      <c r="D31" s="220"/>
      <c r="E31" s="220"/>
      <c r="F31" s="220"/>
      <c r="G31" s="220"/>
      <c r="H31" s="224"/>
      <c r="I31" s="224"/>
      <c r="J31" s="224"/>
      <c r="K31" s="224"/>
      <c r="L31" s="224"/>
      <c r="M31" s="224"/>
    </row>
    <row r="32" spans="1:13" ht="18">
      <c r="A32" s="224"/>
      <c r="B32" s="224"/>
      <c r="C32" s="224"/>
      <c r="D32" s="224"/>
      <c r="E32" s="224"/>
      <c r="F32" s="220"/>
      <c r="G32" s="220"/>
      <c r="H32" s="224"/>
      <c r="I32" s="224"/>
      <c r="J32" s="224"/>
      <c r="K32" s="224"/>
      <c r="L32" s="224"/>
      <c r="M32" s="224"/>
    </row>
    <row r="33" spans="1:13" ht="18">
      <c r="A33" s="224"/>
      <c r="B33" s="224"/>
      <c r="C33" s="224"/>
      <c r="D33" s="224"/>
      <c r="E33" s="224"/>
      <c r="F33" s="220"/>
      <c r="G33" s="220"/>
      <c r="H33" s="224"/>
      <c r="I33" s="224"/>
      <c r="J33" s="224"/>
      <c r="K33" s="224"/>
      <c r="L33" s="224"/>
      <c r="M33" s="224"/>
    </row>
    <row r="34" spans="1:13" ht="18">
      <c r="A34" s="222"/>
      <c r="B34" s="220"/>
      <c r="C34" s="220"/>
      <c r="D34" s="220"/>
      <c r="E34" s="220"/>
      <c r="F34" s="220"/>
      <c r="G34" s="220"/>
      <c r="H34" s="224"/>
      <c r="I34" s="224"/>
      <c r="J34" s="224"/>
      <c r="K34" s="224"/>
      <c r="L34" s="224"/>
      <c r="M34" s="224"/>
    </row>
    <row r="35" spans="1:13" ht="18">
      <c r="A35" s="222"/>
      <c r="B35" s="220"/>
      <c r="C35" s="220"/>
      <c r="D35" s="220"/>
      <c r="E35" s="220"/>
      <c r="F35" s="220"/>
      <c r="G35" s="220"/>
      <c r="H35" s="224"/>
      <c r="I35" s="224"/>
      <c r="J35" s="224"/>
      <c r="K35" s="224"/>
      <c r="L35" s="224"/>
      <c r="M35" s="224"/>
    </row>
    <row r="36" spans="1:13" ht="18">
      <c r="A36" s="222"/>
      <c r="B36" s="220"/>
      <c r="C36" s="220"/>
      <c r="D36" s="220"/>
      <c r="E36" s="220"/>
      <c r="F36" s="220"/>
      <c r="G36" s="220"/>
      <c r="H36" s="224"/>
      <c r="I36" s="224"/>
      <c r="J36" s="224"/>
      <c r="K36" s="224"/>
      <c r="L36" s="224"/>
      <c r="M36" s="224"/>
    </row>
    <row r="37" spans="1:13" ht="18">
      <c r="A37" s="222"/>
      <c r="B37" s="220"/>
      <c r="C37" s="220"/>
      <c r="D37" s="220"/>
      <c r="E37" s="220"/>
      <c r="F37" s="220"/>
      <c r="G37" s="220"/>
      <c r="H37" s="224"/>
      <c r="I37" s="224"/>
      <c r="J37" s="224"/>
      <c r="K37" s="224"/>
      <c r="L37" s="224"/>
      <c r="M37" s="224"/>
    </row>
    <row r="38" spans="1:13" ht="18">
      <c r="A38" s="222"/>
      <c r="B38" s="220"/>
      <c r="C38" s="220"/>
      <c r="D38" s="220"/>
      <c r="E38" s="220"/>
      <c r="F38" s="220"/>
      <c r="G38" s="220"/>
      <c r="H38" s="224"/>
      <c r="I38" s="224"/>
      <c r="J38" s="224"/>
      <c r="K38" s="224"/>
      <c r="L38" s="224"/>
      <c r="M38" s="224"/>
    </row>
    <row r="39" spans="1:13" ht="18">
      <c r="A39" s="228"/>
      <c r="B39" s="220"/>
      <c r="C39" s="228"/>
      <c r="D39" s="229"/>
      <c r="E39" s="220"/>
      <c r="F39" s="220"/>
      <c r="G39" s="220"/>
      <c r="H39" s="224"/>
      <c r="I39" s="224"/>
      <c r="J39" s="224"/>
      <c r="K39" s="224"/>
      <c r="L39" s="224"/>
      <c r="M39" s="224"/>
    </row>
    <row r="40" spans="1:13" ht="18">
      <c r="A40" s="222"/>
      <c r="B40" s="224"/>
      <c r="C40" s="224"/>
      <c r="D40" s="224"/>
      <c r="E40" s="220"/>
      <c r="F40" s="220"/>
      <c r="G40" s="220"/>
      <c r="H40" s="224"/>
      <c r="I40" s="224"/>
      <c r="J40" s="224"/>
      <c r="K40" s="224"/>
      <c r="L40" s="224"/>
      <c r="M40" s="224"/>
    </row>
    <row r="41" spans="1:13" ht="18">
      <c r="A41" s="224"/>
      <c r="B41" s="224"/>
      <c r="C41" s="222" t="s">
        <v>181</v>
      </c>
      <c r="D41" s="229"/>
      <c r="E41" s="220"/>
      <c r="F41" s="220"/>
      <c r="G41" s="220"/>
      <c r="H41" s="224"/>
      <c r="I41" s="224"/>
      <c r="J41" s="224"/>
      <c r="K41" s="224"/>
      <c r="L41" s="224"/>
      <c r="M41" s="224"/>
    </row>
    <row r="42" spans="1:13" ht="18">
      <c r="A42" s="224"/>
      <c r="B42" s="224"/>
      <c r="C42" s="224"/>
      <c r="D42" s="224"/>
      <c r="E42" s="224"/>
      <c r="F42" s="224"/>
      <c r="G42" s="224"/>
      <c r="H42" s="224"/>
      <c r="I42" s="224"/>
      <c r="J42" s="224"/>
      <c r="K42" s="224"/>
      <c r="L42" s="224"/>
      <c r="M42" s="224"/>
    </row>
    <row r="43" spans="1:13" ht="18">
      <c r="A43" s="224"/>
      <c r="B43" s="224"/>
      <c r="C43" s="224"/>
      <c r="D43" s="224"/>
      <c r="E43" s="224"/>
      <c r="F43" s="224"/>
      <c r="G43" s="224"/>
      <c r="H43" s="224"/>
      <c r="I43" s="224"/>
      <c r="J43" s="224"/>
      <c r="K43" s="224"/>
      <c r="L43" s="224"/>
      <c r="M43" s="224"/>
    </row>
    <row r="44" spans="1:13" ht="18">
      <c r="A44" s="224"/>
      <c r="B44" s="224"/>
      <c r="C44" s="224"/>
      <c r="D44" s="224"/>
      <c r="E44" s="224"/>
      <c r="F44" s="224"/>
      <c r="G44" s="224"/>
      <c r="H44" s="224"/>
      <c r="I44" s="224"/>
      <c r="J44" s="224"/>
      <c r="K44" s="224"/>
      <c r="L44" s="224"/>
      <c r="M44" s="224"/>
    </row>
    <row r="45" spans="1:13" ht="18">
      <c r="A45" s="224"/>
      <c r="B45" s="224"/>
      <c r="C45" s="224"/>
      <c r="D45" s="224"/>
      <c r="E45" s="224"/>
      <c r="F45" s="224"/>
      <c r="G45" s="224"/>
      <c r="H45" s="224"/>
      <c r="I45" s="224"/>
      <c r="J45" s="224"/>
      <c r="K45" s="224"/>
      <c r="L45" s="224"/>
      <c r="M45" s="224"/>
    </row>
    <row r="46" spans="1:13" ht="18">
      <c r="A46" s="253" t="s">
        <v>162</v>
      </c>
      <c r="B46" s="253"/>
      <c r="C46" s="253"/>
      <c r="D46" s="253"/>
      <c r="E46" s="253"/>
      <c r="F46" s="253"/>
      <c r="G46" s="253"/>
      <c r="H46" s="224"/>
      <c r="I46" s="224"/>
      <c r="J46" s="224"/>
      <c r="K46" s="224"/>
      <c r="L46" s="224"/>
      <c r="M46" s="224"/>
    </row>
    <row r="47" spans="1:13" ht="18">
      <c r="A47" s="248" t="str">
        <f>B17</f>
        <v>          Avance octubre de 2011</v>
      </c>
      <c r="B47" s="248"/>
      <c r="C47" s="248"/>
      <c r="D47" s="248"/>
      <c r="E47" s="248"/>
      <c r="F47" s="248"/>
      <c r="G47" s="248"/>
      <c r="H47" s="224"/>
      <c r="I47" s="224"/>
      <c r="J47" s="224"/>
      <c r="K47" s="224"/>
      <c r="L47" s="224"/>
      <c r="M47" s="224"/>
    </row>
    <row r="48" spans="1:13" ht="18">
      <c r="A48" s="222"/>
      <c r="B48" s="220"/>
      <c r="C48" s="220"/>
      <c r="D48" s="220"/>
      <c r="E48" s="220"/>
      <c r="F48" s="220"/>
      <c r="G48" s="220"/>
      <c r="H48" s="224"/>
      <c r="I48" s="224"/>
      <c r="J48" s="224"/>
      <c r="K48" s="224"/>
      <c r="L48" s="224"/>
      <c r="M48" s="224"/>
    </row>
    <row r="49" spans="1:13" ht="18">
      <c r="A49" s="249"/>
      <c r="B49" s="249"/>
      <c r="C49" s="249"/>
      <c r="D49" s="249"/>
      <c r="E49" s="249"/>
      <c r="F49" s="249"/>
      <c r="G49" s="249"/>
      <c r="H49" s="249"/>
      <c r="I49" s="249"/>
      <c r="J49" s="249"/>
      <c r="K49" s="249"/>
      <c r="L49" s="249"/>
      <c r="M49" s="249"/>
    </row>
    <row r="50" spans="1:13" ht="18">
      <c r="A50" s="220"/>
      <c r="B50" s="220"/>
      <c r="C50" s="220"/>
      <c r="D50" s="221"/>
      <c r="E50" s="220"/>
      <c r="F50" s="220"/>
      <c r="G50" s="220"/>
      <c r="H50" s="224"/>
      <c r="I50" s="224"/>
      <c r="J50" s="224"/>
      <c r="K50" s="224"/>
      <c r="L50" s="224"/>
      <c r="M50" s="224"/>
    </row>
    <row r="51" spans="1:13" ht="18">
      <c r="A51" s="249" t="s">
        <v>156</v>
      </c>
      <c r="B51" s="249"/>
      <c r="C51" s="249"/>
      <c r="D51" s="249"/>
      <c r="E51" s="249"/>
      <c r="F51" s="249"/>
      <c r="G51" s="249"/>
      <c r="H51" s="249"/>
      <c r="I51" s="249"/>
      <c r="J51" s="249"/>
      <c r="K51" s="249"/>
      <c r="L51" s="249"/>
      <c r="M51" s="249"/>
    </row>
    <row r="52" spans="1:13" ht="18">
      <c r="A52" s="249"/>
      <c r="B52" s="249"/>
      <c r="C52" s="249"/>
      <c r="D52" s="249"/>
      <c r="E52" s="249"/>
      <c r="F52" s="249"/>
      <c r="G52" s="249"/>
      <c r="H52" s="249"/>
      <c r="I52" s="249"/>
      <c r="J52" s="249"/>
      <c r="K52" s="249"/>
      <c r="L52" s="249"/>
      <c r="M52" s="249"/>
    </row>
    <row r="53" spans="1:13" ht="18">
      <c r="A53" s="255"/>
      <c r="B53" s="249"/>
      <c r="C53" s="249"/>
      <c r="D53" s="249"/>
      <c r="E53" s="249"/>
      <c r="F53" s="249"/>
      <c r="G53" s="249"/>
      <c r="H53" s="249"/>
      <c r="I53" s="249"/>
      <c r="J53" s="249"/>
      <c r="K53" s="249"/>
      <c r="L53" s="249"/>
      <c r="M53" s="249"/>
    </row>
    <row r="54" spans="1:13" ht="18">
      <c r="A54" s="222"/>
      <c r="B54" s="220"/>
      <c r="C54" s="220"/>
      <c r="D54" s="220"/>
      <c r="E54" s="220"/>
      <c r="F54" s="220"/>
      <c r="G54" s="220"/>
      <c r="H54" s="224"/>
      <c r="I54" s="224"/>
      <c r="J54" s="224"/>
      <c r="K54" s="224"/>
      <c r="L54" s="224"/>
      <c r="M54" s="224"/>
    </row>
    <row r="55" spans="1:13" ht="18">
      <c r="A55" s="220"/>
      <c r="B55" s="220"/>
      <c r="C55" s="220"/>
      <c r="D55" s="220"/>
      <c r="E55" s="220"/>
      <c r="F55" s="220"/>
      <c r="G55" s="220"/>
      <c r="H55" s="224"/>
      <c r="I55" s="224"/>
      <c r="J55" s="224"/>
      <c r="K55" s="224"/>
      <c r="L55" s="224"/>
      <c r="M55" s="224"/>
    </row>
    <row r="56" spans="1:13" ht="18">
      <c r="A56" s="220"/>
      <c r="B56" s="220"/>
      <c r="C56" s="220"/>
      <c r="D56" s="220"/>
      <c r="E56" s="220"/>
      <c r="F56" s="220"/>
      <c r="G56" s="220"/>
      <c r="H56" s="224"/>
      <c r="I56" s="224"/>
      <c r="J56" s="224"/>
      <c r="K56" s="224"/>
      <c r="L56" s="224"/>
      <c r="M56" s="224"/>
    </row>
    <row r="57" spans="1:13" ht="18">
      <c r="A57" s="254" t="s">
        <v>157</v>
      </c>
      <c r="B57" s="254"/>
      <c r="C57" s="254"/>
      <c r="D57" s="254"/>
      <c r="E57" s="254"/>
      <c r="F57" s="254"/>
      <c r="G57" s="254"/>
      <c r="H57" s="224"/>
      <c r="I57" s="224"/>
      <c r="J57" s="224"/>
      <c r="K57" s="224"/>
      <c r="L57" s="224"/>
      <c r="M57" s="224"/>
    </row>
    <row r="58" spans="1:13" ht="18">
      <c r="A58" s="249" t="s">
        <v>158</v>
      </c>
      <c r="B58" s="249"/>
      <c r="C58" s="249"/>
      <c r="D58" s="249"/>
      <c r="E58" s="249"/>
      <c r="F58" s="249"/>
      <c r="G58" s="249"/>
      <c r="H58" s="224"/>
      <c r="I58" s="224"/>
      <c r="J58" s="224"/>
      <c r="K58" s="224"/>
      <c r="L58" s="224"/>
      <c r="M58" s="224"/>
    </row>
    <row r="59" spans="1:13" ht="18">
      <c r="A59" s="220"/>
      <c r="B59" s="220"/>
      <c r="C59" s="220"/>
      <c r="D59" s="220"/>
      <c r="E59" s="220"/>
      <c r="F59" s="220"/>
      <c r="G59" s="220"/>
      <c r="H59" s="224"/>
      <c r="I59" s="224"/>
      <c r="J59" s="224"/>
      <c r="K59" s="224"/>
      <c r="L59" s="224"/>
      <c r="M59" s="224"/>
    </row>
    <row r="60" spans="1:13" ht="18">
      <c r="A60" s="220"/>
      <c r="B60" s="220"/>
      <c r="C60" s="220"/>
      <c r="D60" s="220"/>
      <c r="E60" s="220"/>
      <c r="F60" s="220"/>
      <c r="G60" s="220"/>
      <c r="H60" s="224"/>
      <c r="I60" s="224"/>
      <c r="J60" s="224"/>
      <c r="K60" s="224"/>
      <c r="L60" s="224"/>
      <c r="M60" s="224"/>
    </row>
    <row r="61" spans="1:13" ht="18">
      <c r="A61" s="220"/>
      <c r="B61" s="220"/>
      <c r="C61" s="220"/>
      <c r="D61" s="220"/>
      <c r="E61" s="220"/>
      <c r="F61" s="220"/>
      <c r="G61" s="220"/>
      <c r="H61" s="224"/>
      <c r="I61" s="224"/>
      <c r="J61" s="224"/>
      <c r="K61" s="224"/>
      <c r="L61" s="224"/>
      <c r="M61" s="224"/>
    </row>
    <row r="62" spans="1:13" ht="18">
      <c r="A62" s="220"/>
      <c r="B62" s="220"/>
      <c r="C62" s="220"/>
      <c r="D62" s="220"/>
      <c r="E62" s="220"/>
      <c r="F62" s="220"/>
      <c r="G62" s="220"/>
      <c r="H62" s="224"/>
      <c r="I62" s="224"/>
      <c r="J62" s="224"/>
      <c r="K62" s="224"/>
      <c r="L62" s="224"/>
      <c r="M62" s="224"/>
    </row>
    <row r="63" spans="1:13" ht="18">
      <c r="A63" s="222"/>
      <c r="B63" s="220"/>
      <c r="C63" s="220"/>
      <c r="D63" s="220"/>
      <c r="E63" s="220"/>
      <c r="F63" s="220"/>
      <c r="G63" s="220"/>
      <c r="H63" s="224"/>
      <c r="I63" s="224"/>
      <c r="J63" s="224"/>
      <c r="K63" s="224"/>
      <c r="L63" s="224"/>
      <c r="M63" s="224"/>
    </row>
    <row r="64" spans="1:13" ht="18">
      <c r="A64" s="222"/>
      <c r="B64" s="220"/>
      <c r="C64" s="220"/>
      <c r="D64" s="223" t="s">
        <v>159</v>
      </c>
      <c r="E64" s="220"/>
      <c r="F64" s="220"/>
      <c r="G64" s="220"/>
      <c r="H64" s="224"/>
      <c r="I64" s="224"/>
      <c r="J64" s="224"/>
      <c r="K64" s="224"/>
      <c r="L64" s="224"/>
      <c r="M64" s="224"/>
    </row>
    <row r="65" spans="1:13" ht="18">
      <c r="A65" s="222"/>
      <c r="B65" s="220"/>
      <c r="C65" s="220"/>
      <c r="D65" s="221" t="s">
        <v>160</v>
      </c>
      <c r="E65" s="220"/>
      <c r="F65" s="220"/>
      <c r="G65" s="220"/>
      <c r="H65" s="224"/>
      <c r="I65" s="224"/>
      <c r="J65" s="224"/>
      <c r="K65" s="224"/>
      <c r="L65" s="224"/>
      <c r="M65" s="224"/>
    </row>
    <row r="66" spans="1:13" ht="18">
      <c r="A66" s="222"/>
      <c r="B66" s="220"/>
      <c r="C66" s="220"/>
      <c r="D66" s="220"/>
      <c r="E66" s="220"/>
      <c r="F66" s="220"/>
      <c r="G66" s="220"/>
      <c r="H66" s="224"/>
      <c r="I66" s="224"/>
      <c r="J66" s="224"/>
      <c r="K66" s="224"/>
      <c r="L66" s="224"/>
      <c r="M66" s="224"/>
    </row>
    <row r="67" spans="1:13" ht="18">
      <c r="A67" s="222"/>
      <c r="B67" s="220"/>
      <c r="C67" s="220"/>
      <c r="D67" s="220"/>
      <c r="E67" s="220"/>
      <c r="F67" s="220"/>
      <c r="G67" s="220"/>
      <c r="H67" s="224"/>
      <c r="I67" s="224"/>
      <c r="J67" s="224"/>
      <c r="K67" s="224"/>
      <c r="L67" s="224"/>
      <c r="M67" s="224"/>
    </row>
    <row r="68" spans="1:13" ht="18">
      <c r="A68" s="222"/>
      <c r="B68" s="220"/>
      <c r="C68" s="220"/>
      <c r="D68" s="220"/>
      <c r="E68" s="220"/>
      <c r="F68" s="220"/>
      <c r="G68" s="220"/>
      <c r="H68" s="224"/>
      <c r="I68" s="224"/>
      <c r="J68" s="224"/>
      <c r="K68" s="224"/>
      <c r="L68" s="224"/>
      <c r="M68" s="224"/>
    </row>
    <row r="69" spans="1:13" ht="18">
      <c r="A69" s="222"/>
      <c r="B69" s="220"/>
      <c r="C69" s="220"/>
      <c r="D69" s="223" t="s">
        <v>161</v>
      </c>
      <c r="E69" s="220"/>
      <c r="F69" s="220"/>
      <c r="G69" s="220"/>
      <c r="H69" s="224"/>
      <c r="I69" s="224"/>
      <c r="J69" s="224"/>
      <c r="K69" s="224"/>
      <c r="L69" s="224"/>
      <c r="M69" s="224"/>
    </row>
    <row r="70" spans="1:12" ht="18">
      <c r="A70" s="222"/>
      <c r="B70" s="220"/>
      <c r="C70" s="220"/>
      <c r="D70" s="220"/>
      <c r="E70" s="220"/>
      <c r="F70" s="220"/>
      <c r="G70" s="220"/>
      <c r="H70" s="224"/>
      <c r="I70" s="224"/>
      <c r="J70" s="224"/>
      <c r="K70" s="224"/>
      <c r="L70" s="224"/>
    </row>
    <row r="71" spans="1:12" ht="18">
      <c r="A71" s="222"/>
      <c r="B71" s="220"/>
      <c r="C71" s="220"/>
      <c r="D71" s="220"/>
      <c r="E71" s="220"/>
      <c r="F71" s="220"/>
      <c r="G71" s="220"/>
      <c r="H71" s="224"/>
      <c r="I71" s="224"/>
      <c r="J71" s="224"/>
      <c r="K71" s="224"/>
      <c r="L71" s="224"/>
    </row>
    <row r="72" spans="1:12" ht="18">
      <c r="A72" s="222"/>
      <c r="B72" s="220"/>
      <c r="C72" s="220"/>
      <c r="D72" s="220"/>
      <c r="E72" s="220"/>
      <c r="F72" s="220"/>
      <c r="G72" s="220"/>
      <c r="H72" s="224"/>
      <c r="I72" s="224"/>
      <c r="J72" s="224"/>
      <c r="K72" s="224"/>
      <c r="L72" s="224"/>
    </row>
    <row r="73" spans="1:12" ht="18">
      <c r="A73" s="222"/>
      <c r="B73" s="220"/>
      <c r="C73" s="220"/>
      <c r="D73" s="220"/>
      <c r="E73" s="220"/>
      <c r="F73" s="220"/>
      <c r="G73" s="220"/>
      <c r="H73" s="224"/>
      <c r="I73" s="224"/>
      <c r="J73" s="224"/>
      <c r="K73" s="224"/>
      <c r="L73" s="224"/>
    </row>
    <row r="74" spans="1:12" ht="18">
      <c r="A74" s="222"/>
      <c r="B74" s="220"/>
      <c r="C74" s="220"/>
      <c r="D74" s="220"/>
      <c r="E74" s="220"/>
      <c r="F74" s="220"/>
      <c r="G74" s="220"/>
      <c r="H74" s="224"/>
      <c r="I74" s="224"/>
      <c r="J74" s="224"/>
      <c r="K74" s="224"/>
      <c r="L74" s="224"/>
    </row>
    <row r="75" spans="1:12" ht="18">
      <c r="A75" s="222"/>
      <c r="B75" s="220"/>
      <c r="C75" s="220"/>
      <c r="D75" s="220"/>
      <c r="E75" s="220"/>
      <c r="F75" s="220"/>
      <c r="G75" s="220"/>
      <c r="H75" s="224"/>
      <c r="I75" s="224"/>
      <c r="J75" s="224"/>
      <c r="K75" s="224"/>
      <c r="L75" s="224"/>
    </row>
    <row r="76" spans="1:12" ht="18">
      <c r="A76" s="222"/>
      <c r="B76" s="220"/>
      <c r="C76" s="220"/>
      <c r="D76" s="220"/>
      <c r="E76" s="220"/>
      <c r="F76" s="220"/>
      <c r="G76" s="220"/>
      <c r="H76" s="224"/>
      <c r="I76" s="224"/>
      <c r="J76" s="224"/>
      <c r="K76" s="224"/>
      <c r="L76" s="224"/>
    </row>
    <row r="77" spans="1:12" ht="18">
      <c r="A77" s="222"/>
      <c r="B77" s="220"/>
      <c r="C77" s="220"/>
      <c r="D77" s="220"/>
      <c r="E77" s="220"/>
      <c r="F77" s="220"/>
      <c r="G77" s="220"/>
      <c r="H77" s="224"/>
      <c r="I77" s="224"/>
      <c r="J77" s="224"/>
      <c r="K77" s="224"/>
      <c r="L77" s="224"/>
    </row>
    <row r="78" spans="1:12" ht="18">
      <c r="A78" s="222"/>
      <c r="B78" s="220"/>
      <c r="C78" s="220"/>
      <c r="D78" s="220"/>
      <c r="E78" s="220"/>
      <c r="F78" s="220"/>
      <c r="G78" s="220"/>
      <c r="H78" s="224"/>
      <c r="I78" s="224"/>
      <c r="J78" s="224"/>
      <c r="K78" s="224"/>
      <c r="L78" s="224"/>
    </row>
    <row r="79" spans="1:12" ht="18">
      <c r="A79" s="222"/>
      <c r="B79" s="220"/>
      <c r="C79" s="220"/>
      <c r="D79" s="220"/>
      <c r="E79" s="220"/>
      <c r="F79" s="220"/>
      <c r="G79" s="220"/>
      <c r="H79" s="224"/>
      <c r="I79" s="224"/>
      <c r="J79" s="224"/>
      <c r="K79" s="224"/>
      <c r="L79" s="224"/>
    </row>
    <row r="80" spans="1:12" ht="18">
      <c r="A80" s="45"/>
      <c r="B80" s="45"/>
      <c r="C80" s="220"/>
      <c r="D80" s="220"/>
      <c r="E80" s="220"/>
      <c r="F80" s="220"/>
      <c r="G80" s="220"/>
      <c r="H80" s="224"/>
      <c r="I80" s="224"/>
      <c r="J80" s="224"/>
      <c r="K80" s="224"/>
      <c r="L80" s="224"/>
    </row>
    <row r="81" spans="1:12" ht="18">
      <c r="A81" s="46" t="s">
        <v>85</v>
      </c>
      <c r="B81" s="224"/>
      <c r="C81" s="220"/>
      <c r="D81" s="220"/>
      <c r="E81" s="220"/>
      <c r="F81" s="220"/>
      <c r="G81" s="220"/>
      <c r="H81" s="224"/>
      <c r="I81" s="224"/>
      <c r="J81" s="224"/>
      <c r="K81" s="224"/>
      <c r="L81" s="224"/>
    </row>
    <row r="82" spans="1:12" ht="18">
      <c r="A82" s="46" t="s">
        <v>86</v>
      </c>
      <c r="B82" s="224"/>
      <c r="C82" s="220"/>
      <c r="D82" s="220"/>
      <c r="E82" s="220"/>
      <c r="F82" s="220"/>
      <c r="G82" s="220"/>
      <c r="H82" s="224"/>
      <c r="I82" s="224"/>
      <c r="J82" s="224"/>
      <c r="K82" s="224"/>
      <c r="L82" s="224"/>
    </row>
    <row r="83" spans="1:12" ht="18">
      <c r="A83" s="46" t="s">
        <v>87</v>
      </c>
      <c r="B83" s="224"/>
      <c r="C83" s="228"/>
      <c r="D83" s="229"/>
      <c r="E83" s="220"/>
      <c r="F83" s="220"/>
      <c r="G83" s="220"/>
      <c r="H83" s="224"/>
      <c r="I83" s="224"/>
      <c r="J83" s="224"/>
      <c r="K83" s="224"/>
      <c r="L83" s="224"/>
    </row>
    <row r="84" spans="1:12" ht="18">
      <c r="A84" s="47" t="s">
        <v>88</v>
      </c>
      <c r="B84" s="48"/>
      <c r="C84" s="220"/>
      <c r="D84" s="220"/>
      <c r="E84" s="220"/>
      <c r="F84" s="220"/>
      <c r="G84" s="220"/>
      <c r="H84" s="224"/>
      <c r="I84" s="224"/>
      <c r="J84" s="224"/>
      <c r="K84" s="224"/>
      <c r="L84" s="224"/>
    </row>
    <row r="85" spans="1:12" ht="18">
      <c r="A85" s="224"/>
      <c r="B85" s="224"/>
      <c r="C85" s="220"/>
      <c r="D85" s="220"/>
      <c r="E85" s="220"/>
      <c r="F85" s="220"/>
      <c r="G85" s="220"/>
      <c r="H85" s="224"/>
      <c r="I85" s="224"/>
      <c r="J85" s="224"/>
      <c r="K85" s="224"/>
      <c r="L85" s="224"/>
    </row>
    <row r="86" spans="1:12" ht="18">
      <c r="A86" s="224"/>
      <c r="B86" s="224"/>
      <c r="C86" s="224"/>
      <c r="D86" s="224"/>
      <c r="E86" s="224"/>
      <c r="F86" s="224"/>
      <c r="G86" s="224"/>
      <c r="H86" s="224"/>
      <c r="I86" s="224"/>
      <c r="J86" s="224"/>
      <c r="K86" s="224"/>
      <c r="L86" s="224"/>
    </row>
  </sheetData>
  <sheetProtection/>
  <mergeCells count="15">
    <mergeCell ref="H53:M53"/>
    <mergeCell ref="A57:G57"/>
    <mergeCell ref="A58:G58"/>
    <mergeCell ref="A53:G53"/>
    <mergeCell ref="A51:G51"/>
    <mergeCell ref="H51:M51"/>
    <mergeCell ref="A47:G47"/>
    <mergeCell ref="A49:G49"/>
    <mergeCell ref="A52:G52"/>
    <mergeCell ref="H52:M52"/>
    <mergeCell ref="B13:H13"/>
    <mergeCell ref="B17:F17"/>
    <mergeCell ref="C14:H14"/>
    <mergeCell ref="A46:G46"/>
    <mergeCell ref="H49:M49"/>
  </mergeCells>
  <printOptions/>
  <pageMargins left="0.18" right="0.7" top="0.31" bottom="0.3" header="0.31" footer="0.22"/>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U100"/>
  <sheetViews>
    <sheetView zoomScaleSheetLayoutView="75" zoomScalePageLayoutView="0" workbookViewId="0" topLeftCell="A1">
      <selection activeCell="C1" sqref="C1:I1"/>
    </sheetView>
  </sheetViews>
  <sheetFormatPr defaultColWidth="10.90625" defaultRowHeight="18"/>
  <cols>
    <col min="1" max="1" width="6.6328125" style="2" customWidth="1"/>
    <col min="2" max="12" width="5.6328125" style="2" customWidth="1"/>
    <col min="13" max="13" width="6.0859375" style="2" customWidth="1"/>
    <col min="14" max="14" width="9.36328125" style="2" customWidth="1"/>
    <col min="15" max="16" width="5.54296875" style="2" customWidth="1"/>
    <col min="17" max="18" width="6.18359375" style="2" customWidth="1"/>
    <col min="19" max="19" width="4.90625" style="2" customWidth="1"/>
    <col min="20" max="20" width="5.36328125" style="2" customWidth="1"/>
    <col min="21" max="21" width="4.6328125" style="2" customWidth="1"/>
    <col min="22" max="16384" width="10.90625" style="2" customWidth="1"/>
  </cols>
  <sheetData>
    <row r="1" spans="3:9" s="105" customFormat="1" ht="12.75">
      <c r="C1" s="264" t="s">
        <v>5</v>
      </c>
      <c r="D1" s="264"/>
      <c r="E1" s="264"/>
      <c r="F1" s="264"/>
      <c r="G1" s="264"/>
      <c r="H1" s="264"/>
      <c r="I1" s="264"/>
    </row>
    <row r="2" spans="3:9" s="105" customFormat="1" ht="12.75">
      <c r="C2" s="134"/>
      <c r="D2" s="135"/>
      <c r="I2" s="135"/>
    </row>
    <row r="3" spans="3:9" s="105" customFormat="1" ht="12.75">
      <c r="C3" s="267" t="s">
        <v>116</v>
      </c>
      <c r="D3" s="268"/>
      <c r="E3" s="268"/>
      <c r="F3" s="268"/>
      <c r="G3" s="268"/>
      <c r="H3" s="268"/>
      <c r="I3" s="269"/>
    </row>
    <row r="4" spans="3:9" s="105" customFormat="1" ht="12.75">
      <c r="C4" s="302" t="s">
        <v>79</v>
      </c>
      <c r="D4" s="303"/>
      <c r="E4" s="303"/>
      <c r="F4" s="303"/>
      <c r="G4" s="303"/>
      <c r="H4" s="303"/>
      <c r="I4" s="304"/>
    </row>
    <row r="5" spans="3:9" s="69" customFormat="1" ht="12.75">
      <c r="C5" s="79"/>
      <c r="D5" s="82">
        <v>2006</v>
      </c>
      <c r="E5" s="82">
        <v>2007</v>
      </c>
      <c r="F5" s="82">
        <v>2008</v>
      </c>
      <c r="G5" s="82">
        <v>2009</v>
      </c>
      <c r="H5" s="82">
        <v>2010</v>
      </c>
      <c r="I5" s="82">
        <v>2011</v>
      </c>
    </row>
    <row r="6" spans="3:9" s="69" customFormat="1" ht="12.75">
      <c r="C6" s="141" t="s">
        <v>13</v>
      </c>
      <c r="D6" s="140">
        <v>135.2</v>
      </c>
      <c r="E6" s="140">
        <v>216.9</v>
      </c>
      <c r="F6" s="140">
        <v>268.4103677000061</v>
      </c>
      <c r="G6" s="140">
        <v>212.60285341118714</v>
      </c>
      <c r="H6" s="140">
        <v>219.29118080263086</v>
      </c>
      <c r="I6" s="140">
        <v>284.96633326225736</v>
      </c>
    </row>
    <row r="7" spans="3:9" s="69" customFormat="1" ht="12.75">
      <c r="C7" s="141" t="s">
        <v>14</v>
      </c>
      <c r="D7" s="140">
        <v>138.5</v>
      </c>
      <c r="E7" s="140">
        <v>210.9</v>
      </c>
      <c r="F7" s="140">
        <v>283.2366304532559</v>
      </c>
      <c r="G7" s="140">
        <v>214.5214521452145</v>
      </c>
      <c r="H7" s="140">
        <v>225.32672374943672</v>
      </c>
      <c r="I7" s="140">
        <v>300.76547290452953</v>
      </c>
    </row>
    <row r="8" spans="3:9" s="69" customFormat="1" ht="12.75">
      <c r="C8" s="141" t="s">
        <v>15</v>
      </c>
      <c r="D8" s="140">
        <v>140.3</v>
      </c>
      <c r="E8" s="140">
        <v>210.8</v>
      </c>
      <c r="F8" s="140">
        <v>285.3513236981487</v>
      </c>
      <c r="G8" s="140">
        <v>203.2860685108707</v>
      </c>
      <c r="H8" s="140">
        <v>212.55341676126966</v>
      </c>
      <c r="I8" s="140">
        <v>298.0757984442281</v>
      </c>
    </row>
    <row r="9" spans="3:9" s="69" customFormat="1" ht="12.75">
      <c r="C9" s="141" t="s">
        <v>16</v>
      </c>
      <c r="D9" s="140">
        <v>140.1</v>
      </c>
      <c r="E9" s="140">
        <v>193.7</v>
      </c>
      <c r="F9" s="140">
        <v>295.5643880238023</v>
      </c>
      <c r="G9" s="140">
        <v>184.47836158491532</v>
      </c>
      <c r="H9" s="140">
        <v>198.76486944869134</v>
      </c>
      <c r="I9" s="140">
        <v>305.9644816413042</v>
      </c>
    </row>
    <row r="10" spans="3:9" s="69" customFormat="1" ht="12.75">
      <c r="C10" s="141" t="s">
        <v>17</v>
      </c>
      <c r="D10" s="140">
        <v>141.8</v>
      </c>
      <c r="E10" s="140">
        <v>196.1</v>
      </c>
      <c r="F10" s="140">
        <v>290.24596105376895</v>
      </c>
      <c r="G10" s="140">
        <v>179.42310334691263</v>
      </c>
      <c r="H10" s="140">
        <v>190.6988283877066</v>
      </c>
      <c r="I10" s="140">
        <v>308.56624460555463</v>
      </c>
    </row>
    <row r="11" spans="3:9" s="69" customFormat="1" ht="12.75">
      <c r="C11" s="141" t="s">
        <v>18</v>
      </c>
      <c r="D11" s="140">
        <v>139.6</v>
      </c>
      <c r="E11" s="140">
        <v>199.4</v>
      </c>
      <c r="F11" s="140">
        <v>282.71000354223946</v>
      </c>
      <c r="G11" s="140">
        <v>187.53196059824393</v>
      </c>
      <c r="H11" s="140">
        <v>190.1079374340315</v>
      </c>
      <c r="I11" s="140">
        <v>302.76654848434134</v>
      </c>
    </row>
    <row r="12" spans="3:9" s="69" customFormat="1" ht="12.75">
      <c r="C12" s="141" t="s">
        <v>19</v>
      </c>
      <c r="D12" s="140">
        <v>143.8</v>
      </c>
      <c r="E12" s="140">
        <v>205.3</v>
      </c>
      <c r="F12" s="140">
        <v>304.5526547977503</v>
      </c>
      <c r="G12" s="140">
        <v>192.75952435242522</v>
      </c>
      <c r="H12" s="140">
        <v>190.80950254848094</v>
      </c>
      <c r="I12" s="140">
        <v>305.52349109446374</v>
      </c>
    </row>
    <row r="13" spans="3:9" s="69" customFormat="1" ht="12.75">
      <c r="C13" s="141" t="s">
        <v>20</v>
      </c>
      <c r="D13" s="140">
        <v>150.7</v>
      </c>
      <c r="E13" s="140">
        <v>206</v>
      </c>
      <c r="F13" s="140">
        <v>286.60914029918763</v>
      </c>
      <c r="G13" s="140">
        <v>190.68254684893645</v>
      </c>
      <c r="H13" s="140">
        <v>211.1562773610339</v>
      </c>
      <c r="I13" s="140">
        <v>299.1967488193966</v>
      </c>
    </row>
    <row r="14" spans="3:9" s="69" customFormat="1" ht="12.75">
      <c r="C14" s="141" t="s">
        <v>21</v>
      </c>
      <c r="D14" s="140">
        <v>152.9</v>
      </c>
      <c r="E14" s="140">
        <v>223.7</v>
      </c>
      <c r="F14" s="140">
        <v>280.37027794181165</v>
      </c>
      <c r="G14" s="140">
        <v>192.5545484654523</v>
      </c>
      <c r="H14" s="140">
        <v>227.93096677936128</v>
      </c>
      <c r="I14" s="140">
        <v>286.91245379882525</v>
      </c>
    </row>
    <row r="15" spans="3:9" s="69" customFormat="1" ht="12.75">
      <c r="C15" s="141" t="s">
        <v>22</v>
      </c>
      <c r="D15" s="140">
        <v>176.8</v>
      </c>
      <c r="E15" s="140">
        <v>245.6</v>
      </c>
      <c r="F15" s="140">
        <v>240.83129373714863</v>
      </c>
      <c r="G15" s="140">
        <v>194.02236191937345</v>
      </c>
      <c r="H15" s="140">
        <v>242.23407308262094</v>
      </c>
      <c r="I15" s="140">
        <v>271.1858286292059</v>
      </c>
    </row>
    <row r="16" spans="3:9" s="69" customFormat="1" ht="12.75">
      <c r="C16" s="141" t="s">
        <v>23</v>
      </c>
      <c r="D16" s="140">
        <v>213.3</v>
      </c>
      <c r="E16" s="140">
        <v>243.1</v>
      </c>
      <c r="F16" s="140">
        <v>226.51651974302433</v>
      </c>
      <c r="G16" s="140">
        <v>206.0090820171465</v>
      </c>
      <c r="H16" s="140">
        <v>266.26313586816707</v>
      </c>
      <c r="I16" s="140"/>
    </row>
    <row r="17" spans="3:9" s="69" customFormat="1" ht="12.75">
      <c r="C17" s="141" t="s">
        <v>24</v>
      </c>
      <c r="D17" s="140">
        <v>214.4</v>
      </c>
      <c r="E17" s="140">
        <v>240.06136121776197</v>
      </c>
      <c r="F17" s="140">
        <v>217.14196953106935</v>
      </c>
      <c r="G17" s="140">
        <v>212.4966629033866</v>
      </c>
      <c r="H17" s="140">
        <v>285.40724369123984</v>
      </c>
      <c r="I17" s="140"/>
    </row>
    <row r="18" spans="3:9" s="69" customFormat="1" ht="12.75">
      <c r="C18" s="188" t="s">
        <v>27</v>
      </c>
      <c r="D18" s="189">
        <f aca="true" t="shared" si="0" ref="D18:I18">AVERAGE(D6:D17)</f>
        <v>157.28333333333336</v>
      </c>
      <c r="E18" s="189">
        <f t="shared" si="0"/>
        <v>215.96344676814684</v>
      </c>
      <c r="F18" s="189">
        <f t="shared" si="0"/>
        <v>271.79504421010114</v>
      </c>
      <c r="G18" s="189">
        <f t="shared" si="0"/>
        <v>197.53071050867206</v>
      </c>
      <c r="H18" s="189">
        <f t="shared" si="0"/>
        <v>221.7120129928892</v>
      </c>
      <c r="I18" s="189">
        <f t="shared" si="0"/>
        <v>296.39234016841067</v>
      </c>
    </row>
    <row r="19" spans="3:9" s="69" customFormat="1" ht="12.75">
      <c r="C19" s="187" t="s">
        <v>134</v>
      </c>
      <c r="D19" s="103"/>
      <c r="E19" s="103"/>
      <c r="F19" s="103"/>
      <c r="G19" s="103"/>
      <c r="H19" s="103"/>
      <c r="I19" s="104"/>
    </row>
    <row r="20" s="69" customFormat="1" ht="12.75"/>
    <row r="21" spans="1:12" s="105" customFormat="1" ht="12.75">
      <c r="A21" s="264" t="s">
        <v>177</v>
      </c>
      <c r="B21" s="264"/>
      <c r="C21" s="264"/>
      <c r="D21" s="264"/>
      <c r="E21" s="264"/>
      <c r="F21" s="264"/>
      <c r="G21" s="264"/>
      <c r="H21" s="264"/>
      <c r="I21" s="264"/>
      <c r="J21" s="264"/>
      <c r="K21" s="264"/>
      <c r="L21" s="264"/>
    </row>
    <row r="22" spans="1:12" s="105" customFormat="1" ht="12.75">
      <c r="A22" s="107"/>
      <c r="B22" s="107"/>
      <c r="C22" s="107"/>
      <c r="D22" s="107"/>
      <c r="E22" s="107"/>
      <c r="F22" s="107"/>
      <c r="G22" s="107"/>
      <c r="H22" s="107"/>
      <c r="I22" s="107"/>
      <c r="J22" s="107"/>
      <c r="K22" s="107"/>
      <c r="L22" s="107"/>
    </row>
    <row r="23" spans="1:12" s="105" customFormat="1" ht="12.75">
      <c r="A23" s="267" t="s">
        <v>175</v>
      </c>
      <c r="B23" s="268"/>
      <c r="C23" s="268"/>
      <c r="D23" s="268"/>
      <c r="E23" s="268"/>
      <c r="F23" s="268"/>
      <c r="G23" s="268"/>
      <c r="H23" s="268"/>
      <c r="I23" s="268"/>
      <c r="J23" s="268"/>
      <c r="K23" s="268"/>
      <c r="L23" s="269"/>
    </row>
    <row r="24" spans="1:12" s="105" customFormat="1" ht="12.75">
      <c r="A24" s="302" t="s">
        <v>52</v>
      </c>
      <c r="B24" s="303"/>
      <c r="C24" s="303"/>
      <c r="D24" s="303"/>
      <c r="E24" s="303"/>
      <c r="F24" s="303"/>
      <c r="G24" s="303"/>
      <c r="H24" s="303"/>
      <c r="I24" s="303"/>
      <c r="J24" s="303"/>
      <c r="K24" s="303"/>
      <c r="L24" s="304"/>
    </row>
    <row r="25" spans="1:14" s="69" customFormat="1" ht="30" customHeight="1">
      <c r="A25" s="142" t="s">
        <v>12</v>
      </c>
      <c r="B25" s="322" t="s">
        <v>80</v>
      </c>
      <c r="C25" s="323"/>
      <c r="D25" s="324" t="s">
        <v>118</v>
      </c>
      <c r="E25" s="323"/>
      <c r="F25" s="324" t="s">
        <v>117</v>
      </c>
      <c r="G25" s="323"/>
      <c r="H25" s="324" t="s">
        <v>119</v>
      </c>
      <c r="I25" s="323"/>
      <c r="J25" s="325" t="s">
        <v>25</v>
      </c>
      <c r="K25" s="326"/>
      <c r="L25" s="327"/>
      <c r="N25" s="157"/>
    </row>
    <row r="26" spans="1:12" s="69" customFormat="1" ht="15" customHeight="1">
      <c r="A26" s="79"/>
      <c r="B26" s="139">
        <v>2010</v>
      </c>
      <c r="C26" s="83">
        <v>2011</v>
      </c>
      <c r="D26" s="139">
        <v>2010</v>
      </c>
      <c r="E26" s="83">
        <v>2011</v>
      </c>
      <c r="F26" s="139">
        <v>2010</v>
      </c>
      <c r="G26" s="83">
        <v>2011</v>
      </c>
      <c r="H26" s="139">
        <v>2010</v>
      </c>
      <c r="I26" s="83">
        <v>2011</v>
      </c>
      <c r="J26" s="139">
        <v>2010</v>
      </c>
      <c r="K26" s="83">
        <v>2011</v>
      </c>
      <c r="L26" s="143" t="s">
        <v>26</v>
      </c>
    </row>
    <row r="27" spans="1:12" s="69" customFormat="1" ht="15" customHeight="1">
      <c r="A27" s="142" t="s">
        <v>13</v>
      </c>
      <c r="B27" s="190" t="s">
        <v>135</v>
      </c>
      <c r="C27" s="93">
        <v>145</v>
      </c>
      <c r="D27" s="144">
        <v>110</v>
      </c>
      <c r="E27" s="144">
        <v>125</v>
      </c>
      <c r="F27" s="190" t="s">
        <v>135</v>
      </c>
      <c r="G27" s="93">
        <v>134</v>
      </c>
      <c r="H27" s="144">
        <v>109.06</v>
      </c>
      <c r="I27" s="93">
        <v>141.21</v>
      </c>
      <c r="J27" s="144">
        <v>109.79</v>
      </c>
      <c r="K27" s="93">
        <v>139.47</v>
      </c>
      <c r="L27" s="150">
        <f aca="true" t="shared" si="1" ref="L27:L36">K27/J27*100-100</f>
        <v>27.03342745240913</v>
      </c>
    </row>
    <row r="28" spans="1:12" s="69" customFormat="1" ht="15" customHeight="1">
      <c r="A28" s="142" t="s">
        <v>14</v>
      </c>
      <c r="B28" s="190" t="s">
        <v>135</v>
      </c>
      <c r="C28" s="93">
        <v>145</v>
      </c>
      <c r="D28" s="144">
        <v>120</v>
      </c>
      <c r="E28" s="144">
        <v>143</v>
      </c>
      <c r="F28" s="190" t="s">
        <v>135</v>
      </c>
      <c r="G28" s="93">
        <v>140</v>
      </c>
      <c r="H28" s="144">
        <v>120</v>
      </c>
      <c r="I28" s="93">
        <v>145.25</v>
      </c>
      <c r="J28" s="144">
        <v>120</v>
      </c>
      <c r="K28" s="93">
        <v>143.07</v>
      </c>
      <c r="L28" s="150">
        <f t="shared" si="1"/>
        <v>19.22500000000001</v>
      </c>
    </row>
    <row r="29" spans="1:14" s="69" customFormat="1" ht="15" customHeight="1">
      <c r="A29" s="142" t="s">
        <v>15</v>
      </c>
      <c r="B29" s="190" t="s">
        <v>135</v>
      </c>
      <c r="C29" s="93">
        <v>150</v>
      </c>
      <c r="D29" s="144">
        <v>106</v>
      </c>
      <c r="E29" s="144">
        <v>144.49</v>
      </c>
      <c r="F29" s="190" t="s">
        <v>135</v>
      </c>
      <c r="G29" s="93">
        <v>140.04</v>
      </c>
      <c r="H29" s="144">
        <v>117.7</v>
      </c>
      <c r="I29" s="93">
        <v>142.12</v>
      </c>
      <c r="J29" s="144">
        <v>111.2</v>
      </c>
      <c r="K29" s="93">
        <v>142.97</v>
      </c>
      <c r="L29" s="150">
        <f t="shared" si="1"/>
        <v>28.570143884892076</v>
      </c>
      <c r="N29" s="183"/>
    </row>
    <row r="30" spans="1:12" s="69" customFormat="1" ht="15" customHeight="1">
      <c r="A30" s="142" t="s">
        <v>16</v>
      </c>
      <c r="B30" s="144">
        <v>103.63</v>
      </c>
      <c r="C30" s="93">
        <v>150</v>
      </c>
      <c r="D30" s="144">
        <v>103.75</v>
      </c>
      <c r="E30" s="144">
        <v>146.99</v>
      </c>
      <c r="F30" s="93">
        <v>101.14</v>
      </c>
      <c r="G30" s="93">
        <v>140.11</v>
      </c>
      <c r="H30" s="144">
        <v>103.37</v>
      </c>
      <c r="I30" s="93">
        <v>140.26</v>
      </c>
      <c r="J30" s="144">
        <v>103.48</v>
      </c>
      <c r="K30" s="93">
        <v>144.21</v>
      </c>
      <c r="L30" s="150">
        <f t="shared" si="1"/>
        <v>39.36026285272516</v>
      </c>
    </row>
    <row r="31" spans="1:12" s="69" customFormat="1" ht="15" customHeight="1">
      <c r="A31" s="142" t="s">
        <v>17</v>
      </c>
      <c r="B31" s="144">
        <v>103.9</v>
      </c>
      <c r="C31" s="93">
        <v>150</v>
      </c>
      <c r="D31" s="144">
        <v>101.75</v>
      </c>
      <c r="E31" s="93">
        <v>147.2</v>
      </c>
      <c r="F31" s="93">
        <v>100.3</v>
      </c>
      <c r="G31" s="93">
        <v>139.91</v>
      </c>
      <c r="H31" s="144">
        <v>101.33</v>
      </c>
      <c r="I31" s="93">
        <v>140.44</v>
      </c>
      <c r="J31" s="144">
        <v>101.68</v>
      </c>
      <c r="K31" s="93">
        <v>144.33</v>
      </c>
      <c r="L31" s="150">
        <f t="shared" si="1"/>
        <v>41.94531864673485</v>
      </c>
    </row>
    <row r="32" spans="1:12" s="69" customFormat="1" ht="15" customHeight="1">
      <c r="A32" s="142" t="s">
        <v>18</v>
      </c>
      <c r="B32" s="144">
        <v>104.4</v>
      </c>
      <c r="C32" s="93">
        <v>150</v>
      </c>
      <c r="D32" s="144">
        <v>101.74</v>
      </c>
      <c r="E32" s="93">
        <v>144.42</v>
      </c>
      <c r="F32" s="93">
        <v>101.07</v>
      </c>
      <c r="G32" s="93">
        <v>137.56</v>
      </c>
      <c r="H32" s="144">
        <v>100.9</v>
      </c>
      <c r="I32" s="93">
        <v>138.67</v>
      </c>
      <c r="J32" s="144">
        <v>102.02</v>
      </c>
      <c r="K32" s="93">
        <v>142.122</v>
      </c>
      <c r="L32" s="150">
        <f t="shared" si="1"/>
        <v>39.30797882768087</v>
      </c>
    </row>
    <row r="33" spans="1:14" s="69" customFormat="1" ht="15" customHeight="1">
      <c r="A33" s="142" t="s">
        <v>19</v>
      </c>
      <c r="B33" s="144">
        <v>105</v>
      </c>
      <c r="C33" s="93">
        <v>150</v>
      </c>
      <c r="D33" s="144">
        <v>101.65</v>
      </c>
      <c r="E33" s="93">
        <v>143.73</v>
      </c>
      <c r="F33" s="93">
        <v>100.29</v>
      </c>
      <c r="G33" s="93">
        <v>137.33</v>
      </c>
      <c r="H33" s="144">
        <v>100.82</v>
      </c>
      <c r="I33" s="93">
        <v>138.56</v>
      </c>
      <c r="J33" s="144">
        <v>101.45</v>
      </c>
      <c r="K33" s="93">
        <v>141.4382</v>
      </c>
      <c r="L33" s="150">
        <f t="shared" si="1"/>
        <v>39.416658452439634</v>
      </c>
      <c r="M33" s="174"/>
      <c r="N33" s="174"/>
    </row>
    <row r="34" spans="1:14" s="69" customFormat="1" ht="15" customHeight="1">
      <c r="A34" s="142" t="s">
        <v>20</v>
      </c>
      <c r="B34" s="190" t="s">
        <v>135</v>
      </c>
      <c r="C34" s="190" t="s">
        <v>135</v>
      </c>
      <c r="D34" s="144">
        <v>108.44</v>
      </c>
      <c r="E34" s="93">
        <v>142.21935483871</v>
      </c>
      <c r="F34" s="93">
        <v>103.95</v>
      </c>
      <c r="G34" s="93">
        <v>137.33</v>
      </c>
      <c r="H34" s="144">
        <v>108.52</v>
      </c>
      <c r="I34" s="93">
        <v>138.75</v>
      </c>
      <c r="J34" s="144">
        <v>107.54</v>
      </c>
      <c r="K34" s="93">
        <v>139.662186379928</v>
      </c>
      <c r="L34" s="150">
        <f t="shared" si="1"/>
        <v>29.869989194651282</v>
      </c>
      <c r="N34" s="174"/>
    </row>
    <row r="35" spans="1:12" s="69" customFormat="1" ht="15" customHeight="1">
      <c r="A35" s="142" t="s">
        <v>21</v>
      </c>
      <c r="B35" s="190" t="s">
        <v>135</v>
      </c>
      <c r="C35" s="93" t="s">
        <v>135</v>
      </c>
      <c r="D35" s="144">
        <v>112.56</v>
      </c>
      <c r="E35" s="93">
        <v>141</v>
      </c>
      <c r="F35" s="93">
        <v>110</v>
      </c>
      <c r="G35" s="93">
        <v>137.33</v>
      </c>
      <c r="H35" s="144">
        <v>114.69</v>
      </c>
      <c r="I35" s="93">
        <v>138.75</v>
      </c>
      <c r="J35" s="144">
        <v>112.59</v>
      </c>
      <c r="K35" s="93">
        <v>138.777777777778</v>
      </c>
      <c r="L35" s="150">
        <f t="shared" si="1"/>
        <v>23.259417157632114</v>
      </c>
    </row>
    <row r="36" spans="1:12" s="69" customFormat="1" ht="15" customHeight="1">
      <c r="A36" s="142" t="s">
        <v>22</v>
      </c>
      <c r="B36" s="144">
        <v>130</v>
      </c>
      <c r="C36" s="93" t="s">
        <v>135</v>
      </c>
      <c r="D36" s="144">
        <v>114.02</v>
      </c>
      <c r="E36" s="93">
        <v>141</v>
      </c>
      <c r="F36" s="93">
        <v>118.59</v>
      </c>
      <c r="G36" s="93">
        <v>137.33</v>
      </c>
      <c r="H36" s="144">
        <v>117.95</v>
      </c>
      <c r="I36" s="93">
        <v>138.75</v>
      </c>
      <c r="J36" s="144">
        <v>117.25</v>
      </c>
      <c r="K36" s="93">
        <v>138.777777777778</v>
      </c>
      <c r="L36" s="150">
        <f t="shared" si="1"/>
        <v>18.360578062070786</v>
      </c>
    </row>
    <row r="37" spans="1:12" s="69" customFormat="1" ht="15" customHeight="1">
      <c r="A37" s="142" t="s">
        <v>23</v>
      </c>
      <c r="B37" s="144">
        <v>140</v>
      </c>
      <c r="C37" s="93" t="s">
        <v>35</v>
      </c>
      <c r="D37" s="144">
        <v>125.67</v>
      </c>
      <c r="E37" s="93"/>
      <c r="F37" s="93">
        <v>125.72</v>
      </c>
      <c r="G37" s="93"/>
      <c r="H37" s="144">
        <v>128.92</v>
      </c>
      <c r="I37" s="93"/>
      <c r="J37" s="144">
        <v>128.42</v>
      </c>
      <c r="K37" s="93"/>
      <c r="L37" s="150"/>
    </row>
    <row r="38" spans="1:12" s="69" customFormat="1" ht="15" customHeight="1">
      <c r="A38" s="142" t="s">
        <v>24</v>
      </c>
      <c r="B38" s="93">
        <v>144</v>
      </c>
      <c r="C38" s="93" t="s">
        <v>35</v>
      </c>
      <c r="D38" s="144">
        <v>131.23</v>
      </c>
      <c r="E38" s="93"/>
      <c r="F38" s="93">
        <v>132.35</v>
      </c>
      <c r="G38" s="93"/>
      <c r="H38" s="144">
        <v>137.16</v>
      </c>
      <c r="I38" s="93"/>
      <c r="J38" s="144">
        <v>135.51</v>
      </c>
      <c r="K38" s="93"/>
      <c r="L38" s="150"/>
    </row>
    <row r="39" spans="1:12" s="69" customFormat="1" ht="25.5">
      <c r="A39" s="149" t="s">
        <v>34</v>
      </c>
      <c r="B39" s="145">
        <f>AVERAGE(B27:B38)</f>
        <v>118.70428571428572</v>
      </c>
      <c r="C39" s="145" t="s">
        <v>35</v>
      </c>
      <c r="D39" s="145">
        <f>AVERAGE(D27:D38)</f>
        <v>111.40083333333332</v>
      </c>
      <c r="E39" s="145" t="s">
        <v>35</v>
      </c>
      <c r="F39" s="145">
        <f>AVERAGE(F27:F38)</f>
        <v>110.3788888888889</v>
      </c>
      <c r="G39" s="145" t="s">
        <v>35</v>
      </c>
      <c r="H39" s="145">
        <f>AVERAGE(H27:H38)</f>
        <v>113.36833333333335</v>
      </c>
      <c r="I39" s="145" t="s">
        <v>35</v>
      </c>
      <c r="J39" s="145">
        <f>AVERAGE(J27:J38)</f>
        <v>112.5775</v>
      </c>
      <c r="K39" s="145" t="s">
        <v>35</v>
      </c>
      <c r="L39" s="151"/>
    </row>
    <row r="40" spans="1:12" s="69" customFormat="1" ht="25.5">
      <c r="A40" s="185" t="s">
        <v>189</v>
      </c>
      <c r="B40" s="146">
        <f>AVERAGE(B27:B36)</f>
        <v>109.38600000000001</v>
      </c>
      <c r="C40" s="146">
        <f>AVERAGE(C27:C36)</f>
        <v>148.57142857142858</v>
      </c>
      <c r="D40" s="146">
        <f aca="true" t="shared" si="2" ref="D40:K40">AVERAGE(D27:D36)</f>
        <v>107.99099999999999</v>
      </c>
      <c r="E40" s="146">
        <f t="shared" si="2"/>
        <v>141.90493548387101</v>
      </c>
      <c r="F40" s="146">
        <f t="shared" si="2"/>
        <v>105.04857142857144</v>
      </c>
      <c r="G40" s="146">
        <f t="shared" si="2"/>
        <v>138.094</v>
      </c>
      <c r="H40" s="146">
        <f t="shared" si="2"/>
        <v>109.43400000000001</v>
      </c>
      <c r="I40" s="146">
        <f t="shared" si="2"/>
        <v>140.276</v>
      </c>
      <c r="J40" s="146">
        <f t="shared" si="2"/>
        <v>108.7</v>
      </c>
      <c r="K40" s="146">
        <f t="shared" si="2"/>
        <v>141.48279419354841</v>
      </c>
      <c r="L40" s="152">
        <f>K40/J40*100-100</f>
        <v>30.158964299492567</v>
      </c>
    </row>
    <row r="41" spans="1:12" s="69" customFormat="1" ht="12.75">
      <c r="A41" s="102" t="s">
        <v>53</v>
      </c>
      <c r="B41" s="147"/>
      <c r="C41" s="147"/>
      <c r="D41" s="147"/>
      <c r="E41" s="147"/>
      <c r="F41" s="147"/>
      <c r="G41" s="147"/>
      <c r="H41" s="147"/>
      <c r="I41" s="147"/>
      <c r="J41" s="147"/>
      <c r="K41" s="147"/>
      <c r="L41" s="148"/>
    </row>
    <row r="42" spans="1:12" ht="12">
      <c r="A42" s="3"/>
      <c r="B42" s="20"/>
      <c r="C42" s="20"/>
      <c r="D42" s="20"/>
      <c r="E42" s="20"/>
      <c r="F42" s="20"/>
      <c r="G42" s="20"/>
      <c r="H42" s="20"/>
      <c r="I42" s="20"/>
      <c r="J42" s="20"/>
      <c r="K42" s="20"/>
      <c r="L42" s="21"/>
    </row>
    <row r="43" spans="1:12" ht="12" customHeight="1">
      <c r="A43" s="321" t="s">
        <v>154</v>
      </c>
      <c r="B43" s="321"/>
      <c r="C43" s="321"/>
      <c r="D43" s="321"/>
      <c r="E43" s="321"/>
      <c r="F43" s="321"/>
      <c r="G43" s="321"/>
      <c r="H43" s="321"/>
      <c r="I43" s="321"/>
      <c r="J43" s="321"/>
      <c r="K43" s="321"/>
      <c r="L43" s="321"/>
    </row>
    <row r="44" spans="1:12" ht="12">
      <c r="A44" s="2" t="s">
        <v>136</v>
      </c>
      <c r="B44" s="9"/>
      <c r="C44" s="9"/>
      <c r="D44" s="9"/>
      <c r="E44" s="9"/>
      <c r="F44" s="9"/>
      <c r="G44" s="9"/>
      <c r="H44" s="9"/>
      <c r="I44" s="9"/>
      <c r="J44" s="9"/>
      <c r="K44" s="9"/>
      <c r="L44" s="9"/>
    </row>
    <row r="45" spans="11:21" ht="12">
      <c r="K45" s="34"/>
      <c r="L45" s="34"/>
      <c r="N45" s="34"/>
      <c r="O45" s="34"/>
      <c r="P45" s="34"/>
      <c r="Q45" s="34"/>
      <c r="R45" s="34"/>
      <c r="S45" s="34"/>
      <c r="T45" s="34"/>
      <c r="U45" s="34"/>
    </row>
    <row r="46" spans="1:21" ht="39.75" customHeight="1">
      <c r="A46" s="318" t="s">
        <v>200</v>
      </c>
      <c r="B46" s="319"/>
      <c r="C46" s="319"/>
      <c r="D46" s="319"/>
      <c r="E46" s="319"/>
      <c r="F46" s="319"/>
      <c r="G46" s="319"/>
      <c r="H46" s="319"/>
      <c r="I46" s="319"/>
      <c r="J46" s="319"/>
      <c r="K46" s="319"/>
      <c r="L46" s="320"/>
      <c r="M46" s="34"/>
      <c r="N46" s="34"/>
      <c r="O46" s="34"/>
      <c r="P46" s="34"/>
      <c r="Q46" s="34"/>
      <c r="R46" s="34"/>
      <c r="S46" s="34"/>
      <c r="T46" s="34"/>
      <c r="U46" s="34"/>
    </row>
    <row r="47" spans="1:21" ht="3.75" customHeight="1">
      <c r="A47" s="315"/>
      <c r="B47" s="316"/>
      <c r="C47" s="316"/>
      <c r="D47" s="316"/>
      <c r="E47" s="316"/>
      <c r="F47" s="316"/>
      <c r="G47" s="316"/>
      <c r="H47" s="316"/>
      <c r="I47" s="316"/>
      <c r="J47" s="316"/>
      <c r="K47" s="316"/>
      <c r="L47" s="317"/>
      <c r="Q47" s="34"/>
      <c r="R47" s="34"/>
      <c r="S47" s="34"/>
      <c r="T47" s="34"/>
      <c r="U47" s="34"/>
    </row>
    <row r="48" spans="16:21" ht="24.75" customHeight="1">
      <c r="P48" s="34"/>
      <c r="Q48" s="34"/>
      <c r="R48" s="34"/>
      <c r="S48" s="34"/>
      <c r="T48" s="34"/>
      <c r="U48" s="34"/>
    </row>
    <row r="49" spans="17:20" ht="12">
      <c r="Q49" s="34"/>
      <c r="R49" s="34"/>
      <c r="S49" s="34"/>
      <c r="T49" s="34"/>
    </row>
    <row r="50" spans="16:20" ht="12">
      <c r="P50" s="34"/>
      <c r="Q50" s="34"/>
      <c r="R50" s="34"/>
      <c r="S50" s="34"/>
      <c r="T50" s="34"/>
    </row>
    <row r="51" spans="17:20" ht="12">
      <c r="Q51" s="34"/>
      <c r="R51" s="34"/>
      <c r="S51" s="34"/>
      <c r="T51" s="34"/>
    </row>
    <row r="52" spans="9:20" ht="12">
      <c r="I52" s="22"/>
      <c r="P52" s="34"/>
      <c r="Q52" s="34"/>
      <c r="R52" s="34"/>
      <c r="S52" s="34"/>
      <c r="T52" s="34"/>
    </row>
    <row r="53" spans="9:20" ht="12">
      <c r="I53" s="22"/>
      <c r="Q53" s="34"/>
      <c r="R53" s="34"/>
      <c r="S53" s="34"/>
      <c r="T53" s="34"/>
    </row>
    <row r="54" spans="9:20" ht="12">
      <c r="I54" s="22"/>
      <c r="P54" s="34"/>
      <c r="Q54" s="34"/>
      <c r="R54" s="34"/>
      <c r="S54" s="34"/>
      <c r="T54" s="34"/>
    </row>
    <row r="55" spans="9:20" ht="12">
      <c r="I55" s="22"/>
      <c r="Q55" s="34"/>
      <c r="R55" s="34"/>
      <c r="S55" s="34"/>
      <c r="T55" s="34"/>
    </row>
    <row r="56" spans="9:20" ht="12">
      <c r="I56" s="22"/>
      <c r="P56" s="34"/>
      <c r="Q56" s="34"/>
      <c r="R56" s="34"/>
      <c r="S56" s="34"/>
      <c r="T56" s="34"/>
    </row>
    <row r="57" spans="9:20" ht="12">
      <c r="I57" s="22"/>
      <c r="Q57" s="34"/>
      <c r="R57" s="34"/>
      <c r="S57" s="34"/>
      <c r="T57" s="34"/>
    </row>
    <row r="58" spans="9:20" ht="12">
      <c r="I58" s="22"/>
      <c r="P58" s="34"/>
      <c r="Q58" s="34"/>
      <c r="R58" s="34"/>
      <c r="S58" s="34"/>
      <c r="T58" s="34"/>
    </row>
    <row r="59" spans="9:20" ht="12">
      <c r="I59" s="22"/>
      <c r="Q59" s="34"/>
      <c r="R59" s="34"/>
      <c r="S59" s="34"/>
      <c r="T59" s="34"/>
    </row>
    <row r="60" spans="9:20" ht="12">
      <c r="I60" s="22"/>
      <c r="P60" s="34"/>
      <c r="Q60" s="34"/>
      <c r="R60" s="34"/>
      <c r="S60" s="34"/>
      <c r="T60" s="34"/>
    </row>
    <row r="61" spans="9:20" ht="12">
      <c r="I61" s="22"/>
      <c r="Q61" s="34"/>
      <c r="R61" s="34"/>
      <c r="S61" s="34"/>
      <c r="T61" s="34"/>
    </row>
    <row r="62" spans="9:20" ht="12">
      <c r="I62" s="22"/>
      <c r="P62" s="34"/>
      <c r="Q62" s="34"/>
      <c r="R62" s="34"/>
      <c r="S62" s="34"/>
      <c r="T62" s="34"/>
    </row>
    <row r="63" spans="9:20" ht="12">
      <c r="I63" s="22"/>
      <c r="Q63" s="34"/>
      <c r="R63" s="34"/>
      <c r="S63" s="34"/>
      <c r="T63" s="34"/>
    </row>
    <row r="64" spans="16:20" ht="12">
      <c r="P64" s="34"/>
      <c r="Q64" s="34"/>
      <c r="R64" s="34"/>
      <c r="S64" s="34"/>
      <c r="T64" s="34"/>
    </row>
    <row r="65" spans="17:20" ht="12">
      <c r="Q65" s="34"/>
      <c r="R65" s="34"/>
      <c r="S65" s="34"/>
      <c r="T65" s="34"/>
    </row>
    <row r="66" spans="16:20" ht="12">
      <c r="P66" s="34"/>
      <c r="Q66" s="34"/>
      <c r="R66" s="34"/>
      <c r="S66" s="34"/>
      <c r="T66" s="34"/>
    </row>
    <row r="67" spans="17:20" ht="12">
      <c r="Q67" s="34"/>
      <c r="R67" s="34"/>
      <c r="S67" s="34"/>
      <c r="T67" s="34"/>
    </row>
    <row r="68" spans="16:20" ht="12">
      <c r="P68" s="34"/>
      <c r="Q68" s="34"/>
      <c r="R68" s="34"/>
      <c r="S68" s="34"/>
      <c r="T68" s="34"/>
    </row>
    <row r="70" ht="13.5" customHeight="1"/>
    <row r="71" ht="13.5" customHeight="1"/>
    <row r="72" ht="13.5" customHeight="1"/>
    <row r="73" ht="13.5" customHeight="1"/>
    <row r="74" ht="12.75" customHeight="1"/>
    <row r="75" ht="12.7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c r="S94" s="28"/>
    </row>
    <row r="95" ht="15" customHeight="1">
      <c r="S95" s="28"/>
    </row>
    <row r="96" ht="15" customHeight="1">
      <c r="S96" s="28"/>
    </row>
    <row r="97" ht="15" customHeight="1">
      <c r="S97" s="28"/>
    </row>
    <row r="98" ht="15" customHeight="1">
      <c r="S98" s="28"/>
    </row>
    <row r="99" ht="15" customHeight="1">
      <c r="S99" s="28"/>
    </row>
    <row r="100" ht="15" customHeight="1">
      <c r="S100" s="28"/>
    </row>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sheetData>
  <sheetProtection/>
  <mergeCells count="14">
    <mergeCell ref="C4:I4"/>
    <mergeCell ref="F25:G25"/>
    <mergeCell ref="H25:I25"/>
    <mergeCell ref="J25:L25"/>
    <mergeCell ref="A47:L47"/>
    <mergeCell ref="C1:I1"/>
    <mergeCell ref="A21:L21"/>
    <mergeCell ref="A23:L23"/>
    <mergeCell ref="A24:L24"/>
    <mergeCell ref="A46:L46"/>
    <mergeCell ref="A43:L43"/>
    <mergeCell ref="B25:C25"/>
    <mergeCell ref="D25:E25"/>
    <mergeCell ref="C3:I3"/>
  </mergeCells>
  <printOptions horizontalCentered="1"/>
  <pageMargins left="0.5905511811023623" right="0.5905511811023623" top="0.6299212598425197" bottom="0.7874015748031497" header="0.5118110236220472" footer="0.5905511811023623"/>
  <pageSetup horizontalDpi="600" verticalDpi="600" orientation="portrait" scale="90" r:id="rId2"/>
  <headerFooter alignWithMargins="0">
    <oddFooter>&amp;C&amp;10&amp;A</oddFooter>
  </headerFooter>
  <ignoredErrors>
    <ignoredError sqref="D18:I18 D39:K40" formulaRange="1"/>
  </ignoredErrors>
  <drawing r:id="rId1"/>
</worksheet>
</file>

<file path=xl/worksheets/sheet11.xml><?xml version="1.0" encoding="utf-8"?>
<worksheet xmlns="http://schemas.openxmlformats.org/spreadsheetml/2006/main" xmlns:r="http://schemas.openxmlformats.org/officeDocument/2006/relationships">
  <dimension ref="A20:L47"/>
  <sheetViews>
    <sheetView zoomScalePageLayoutView="0" workbookViewId="0" topLeftCell="A1">
      <selection activeCell="A1" sqref="A1"/>
    </sheetView>
  </sheetViews>
  <sheetFormatPr defaultColWidth="10.90625" defaultRowHeight="18"/>
  <cols>
    <col min="1" max="1" width="1.90625" style="0" customWidth="1"/>
    <col min="2" max="7" width="10.18359375" style="0" customWidth="1"/>
  </cols>
  <sheetData>
    <row r="19" ht="15.75" customHeight="1"/>
    <row r="20" spans="2:7" ht="43.5" customHeight="1">
      <c r="B20" s="261" t="s">
        <v>201</v>
      </c>
      <c r="C20" s="262"/>
      <c r="D20" s="262"/>
      <c r="E20" s="262"/>
      <c r="F20" s="262"/>
      <c r="G20" s="263"/>
    </row>
    <row r="47" spans="1:12" ht="18">
      <c r="A47" s="219"/>
      <c r="B47" s="219"/>
      <c r="C47" s="219"/>
      <c r="D47" s="219"/>
      <c r="E47" s="219"/>
      <c r="F47" s="219"/>
      <c r="G47" s="219"/>
      <c r="H47" s="219"/>
      <c r="I47" s="219"/>
      <c r="J47" s="219"/>
      <c r="K47" s="219"/>
      <c r="L47" s="219"/>
    </row>
  </sheetData>
  <sheetProtection/>
  <mergeCells count="1">
    <mergeCell ref="B20:G20"/>
  </mergeCells>
  <printOptions horizontalCentered="1" verticalCentered="1"/>
  <pageMargins left="0.7086614173228347" right="0.7086614173228347" top="1.299212598425197" bottom="0.7480314960629921" header="0.31496062992125984" footer="0.31496062992125984"/>
  <pageSetup horizontalDpi="600" verticalDpi="600" orientation="portrait" scale="95" r:id="rId2"/>
  <headerFooter>
    <oddFooter>&amp;C&amp;10&amp;A</oddFooter>
  </headerFooter>
  <drawing r:id="rId1"/>
</worksheet>
</file>

<file path=xl/worksheets/sheet12.xml><?xml version="1.0" encoding="utf-8"?>
<worksheet xmlns="http://schemas.openxmlformats.org/spreadsheetml/2006/main" xmlns:r="http://schemas.openxmlformats.org/officeDocument/2006/relationships">
  <dimension ref="A1:L170"/>
  <sheetViews>
    <sheetView zoomScaleSheetLayoutView="75" zoomScalePageLayoutView="0" workbookViewId="0" topLeftCell="A1">
      <selection activeCell="C1" sqref="C1"/>
    </sheetView>
  </sheetViews>
  <sheetFormatPr defaultColWidth="10.90625" defaultRowHeight="18"/>
  <cols>
    <col min="1" max="1" width="12.0859375" style="16" customWidth="1"/>
    <col min="2" max="5" width="12.0859375" style="2" customWidth="1"/>
    <col min="6" max="6" width="0.63671875" style="2" customWidth="1"/>
    <col min="7" max="7" width="5.18359375" style="2" customWidth="1"/>
    <col min="8" max="10" width="10.0859375" style="37" customWidth="1"/>
    <col min="11" max="11" width="13.8125" style="37" customWidth="1"/>
    <col min="12" max="16384" width="10.90625" style="2" customWidth="1"/>
  </cols>
  <sheetData>
    <row r="1" spans="1:11" s="124" customFormat="1" ht="12.75">
      <c r="A1" s="107"/>
      <c r="B1" s="135"/>
      <c r="C1" s="135" t="s">
        <v>6</v>
      </c>
      <c r="D1" s="105"/>
      <c r="E1" s="105"/>
      <c r="H1" s="137"/>
      <c r="I1" s="137"/>
      <c r="J1" s="137"/>
      <c r="K1" s="137"/>
    </row>
    <row r="2" spans="1:11" s="124" customFormat="1" ht="12.75">
      <c r="A2" s="107"/>
      <c r="B2" s="135"/>
      <c r="C2" s="105"/>
      <c r="D2" s="105"/>
      <c r="E2" s="105"/>
      <c r="H2" s="137"/>
      <c r="I2" s="137"/>
      <c r="J2" s="137"/>
      <c r="K2" s="137"/>
    </row>
    <row r="3" spans="1:11" s="124" customFormat="1" ht="12.75">
      <c r="A3" s="267" t="s">
        <v>82</v>
      </c>
      <c r="B3" s="268"/>
      <c r="C3" s="268"/>
      <c r="D3" s="268"/>
      <c r="E3" s="269"/>
      <c r="H3" s="137"/>
      <c r="I3" s="137"/>
      <c r="J3" s="137"/>
      <c r="K3" s="137"/>
    </row>
    <row r="4" spans="1:11" s="124" customFormat="1" ht="12.75">
      <c r="A4" s="302" t="s">
        <v>138</v>
      </c>
      <c r="B4" s="303"/>
      <c r="C4" s="303"/>
      <c r="D4" s="303"/>
      <c r="E4" s="304"/>
      <c r="H4" s="137"/>
      <c r="I4" s="137"/>
      <c r="J4" s="137"/>
      <c r="K4" s="137"/>
    </row>
    <row r="5" spans="1:11" s="124" customFormat="1" ht="51">
      <c r="A5" s="138" t="s">
        <v>76</v>
      </c>
      <c r="B5" s="161" t="s">
        <v>73</v>
      </c>
      <c r="C5" s="162" t="s">
        <v>74</v>
      </c>
      <c r="D5" s="161" t="s">
        <v>75</v>
      </c>
      <c r="E5" s="163" t="s">
        <v>150</v>
      </c>
      <c r="H5" s="137"/>
      <c r="I5" s="137"/>
      <c r="J5" s="137"/>
      <c r="K5" s="137"/>
    </row>
    <row r="6" spans="1:7" ht="15" customHeight="1">
      <c r="A6" s="191">
        <v>40762</v>
      </c>
      <c r="B6" s="192">
        <v>139.596192</v>
      </c>
      <c r="C6" s="193">
        <v>142.19800786800002</v>
      </c>
      <c r="D6" s="194">
        <v>140.08333333333334</v>
      </c>
      <c r="E6" s="195">
        <v>159.1688442242334</v>
      </c>
      <c r="G6" s="124"/>
    </row>
    <row r="7" spans="1:7" ht="15" customHeight="1">
      <c r="A7" s="191">
        <v>40769</v>
      </c>
      <c r="B7" s="192">
        <v>141.7022848</v>
      </c>
      <c r="C7" s="193">
        <v>143.86366918399997</v>
      </c>
      <c r="D7" s="194">
        <v>140.08333333333334</v>
      </c>
      <c r="E7" s="195">
        <v>161.55472989858305</v>
      </c>
      <c r="G7" s="124"/>
    </row>
    <row r="8" spans="1:7" ht="15" customHeight="1">
      <c r="A8" s="191">
        <v>40776</v>
      </c>
      <c r="B8" s="192">
        <v>143.44705199999999</v>
      </c>
      <c r="C8" s="193">
        <v>146.97024696000003</v>
      </c>
      <c r="D8" s="194">
        <v>140.08333333333334</v>
      </c>
      <c r="E8" s="195">
        <v>163.82356222686929</v>
      </c>
      <c r="G8" s="124"/>
    </row>
    <row r="9" spans="1:7" ht="15" customHeight="1">
      <c r="A9" s="191">
        <v>40783</v>
      </c>
      <c r="B9" s="192">
        <v>145.7425015</v>
      </c>
      <c r="C9" s="193">
        <v>149.072957252</v>
      </c>
      <c r="D9" s="194">
        <v>138.77777777777777</v>
      </c>
      <c r="E9" s="195">
        <v>166.84165927093738</v>
      </c>
      <c r="G9" s="124"/>
    </row>
    <row r="10" spans="1:7" ht="15" customHeight="1">
      <c r="A10" s="191">
        <v>40790</v>
      </c>
      <c r="B10" s="192">
        <v>149.57297280000003</v>
      </c>
      <c r="C10" s="193">
        <v>150.862587072</v>
      </c>
      <c r="D10" s="194">
        <v>138.77777777777777</v>
      </c>
      <c r="E10" s="195">
        <v>166.74994005521432</v>
      </c>
      <c r="G10" s="124"/>
    </row>
    <row r="11" spans="1:7" ht="15" customHeight="1">
      <c r="A11" s="191">
        <v>40797</v>
      </c>
      <c r="B11" s="192">
        <v>146.34006239999997</v>
      </c>
      <c r="C11" s="193">
        <v>147.05002445999997</v>
      </c>
      <c r="D11" s="194">
        <v>138.77777777777777</v>
      </c>
      <c r="E11" s="195">
        <v>162.632419619995</v>
      </c>
      <c r="G11" s="124"/>
    </row>
    <row r="12" spans="1:7" ht="15" customHeight="1">
      <c r="A12" s="191">
        <v>40804</v>
      </c>
      <c r="B12" s="195">
        <v>143.1636588</v>
      </c>
      <c r="C12" s="195">
        <v>146.46524616</v>
      </c>
      <c r="D12" s="195">
        <v>138.77777777777777</v>
      </c>
      <c r="E12" s="195">
        <v>160.67790078831555</v>
      </c>
      <c r="G12" s="124"/>
    </row>
    <row r="13" spans="1:7" ht="15" customHeight="1">
      <c r="A13" s="191">
        <v>40811</v>
      </c>
      <c r="B13" s="195">
        <v>141.754725</v>
      </c>
      <c r="C13" s="195">
        <v>145.07427249</v>
      </c>
      <c r="D13" s="195">
        <v>138.77777777777777</v>
      </c>
      <c r="E13" s="195">
        <v>160.70607143729455</v>
      </c>
      <c r="G13" s="124"/>
    </row>
    <row r="14" spans="1:11" ht="15" customHeight="1">
      <c r="A14" s="191">
        <v>40818</v>
      </c>
      <c r="B14" s="195">
        <v>139.3560564</v>
      </c>
      <c r="C14" s="195">
        <v>141.19399997999997</v>
      </c>
      <c r="D14" s="195">
        <v>138.77777777777777</v>
      </c>
      <c r="E14" s="195">
        <v>159.93979553468486</v>
      </c>
      <c r="G14" s="124"/>
      <c r="H14" s="2"/>
      <c r="I14" s="2"/>
      <c r="J14" s="2"/>
      <c r="K14" s="2"/>
    </row>
    <row r="15" spans="1:11" ht="15" customHeight="1">
      <c r="A15" s="191">
        <v>40825</v>
      </c>
      <c r="B15" s="195">
        <v>137.27298480000002</v>
      </c>
      <c r="C15" s="195">
        <v>139.37741550400003</v>
      </c>
      <c r="D15" s="195">
        <v>138.77777777777777</v>
      </c>
      <c r="E15" s="195">
        <v>159.4555996165158</v>
      </c>
      <c r="G15" s="124"/>
      <c r="H15" s="2"/>
      <c r="I15" s="2"/>
      <c r="J15" s="2"/>
      <c r="K15" s="2"/>
    </row>
    <row r="16" spans="1:11" ht="15" customHeight="1">
      <c r="A16" s="191">
        <v>40832</v>
      </c>
      <c r="B16" s="195">
        <v>141.16643749999997</v>
      </c>
      <c r="C16" s="195">
        <v>142.090436</v>
      </c>
      <c r="D16" s="195">
        <v>138.77777777777777</v>
      </c>
      <c r="E16" s="195">
        <v>165.0037942092853</v>
      </c>
      <c r="G16" s="124"/>
      <c r="H16" s="2"/>
      <c r="I16" s="2"/>
      <c r="J16" s="2"/>
      <c r="K16" s="2"/>
    </row>
    <row r="17" spans="1:11" ht="15" customHeight="1">
      <c r="A17" s="191">
        <v>40839</v>
      </c>
      <c r="B17" s="195">
        <v>143.318</v>
      </c>
      <c r="C17" s="195">
        <v>144.18887</v>
      </c>
      <c r="D17" s="195">
        <v>138.77777777777777</v>
      </c>
      <c r="E17" s="195">
        <v>163.7261015543699</v>
      </c>
      <c r="G17" s="124"/>
      <c r="H17" s="2"/>
      <c r="I17" s="2"/>
      <c r="J17" s="2"/>
      <c r="K17" s="2"/>
    </row>
    <row r="18" spans="1:11" ht="15" customHeight="1">
      <c r="A18" s="191">
        <v>40846</v>
      </c>
      <c r="B18" s="195">
        <v>142.7545976</v>
      </c>
      <c r="C18" s="195">
        <v>143.083798964</v>
      </c>
      <c r="D18" s="195">
        <v>138.77777777777777</v>
      </c>
      <c r="E18" s="195">
        <v>160.9106970611247</v>
      </c>
      <c r="G18" s="124"/>
      <c r="H18" s="2"/>
      <c r="I18" s="2"/>
      <c r="J18" s="2"/>
      <c r="K18" s="2"/>
    </row>
    <row r="19" spans="1:11" ht="15" customHeight="1">
      <c r="A19" s="191">
        <v>40853</v>
      </c>
      <c r="B19" s="195">
        <v>138.9976</v>
      </c>
      <c r="C19" s="195">
        <v>142.02576200000001</v>
      </c>
      <c r="D19" s="195">
        <v>138.77777777777777</v>
      </c>
      <c r="E19" s="195">
        <v>160.57559915821017</v>
      </c>
      <c r="G19" s="124"/>
      <c r="H19" s="2"/>
      <c r="I19" s="2"/>
      <c r="J19" s="2"/>
      <c r="K19" s="2"/>
    </row>
    <row r="20" spans="1:11" ht="15" customHeight="1">
      <c r="A20" s="196"/>
      <c r="B20" s="230"/>
      <c r="C20" s="230"/>
      <c r="D20" s="230"/>
      <c r="E20" s="230"/>
      <c r="G20" s="124"/>
      <c r="H20" s="2"/>
      <c r="I20" s="2"/>
      <c r="J20" s="2"/>
      <c r="K20" s="2"/>
    </row>
    <row r="21" spans="7:11" ht="15" customHeight="1">
      <c r="G21" s="124"/>
      <c r="H21" s="2"/>
      <c r="I21" s="2"/>
      <c r="J21" s="2"/>
      <c r="K21" s="2"/>
    </row>
    <row r="22" spans="7:11" ht="15" customHeight="1">
      <c r="G22" s="124"/>
      <c r="H22" s="2"/>
      <c r="I22" s="2"/>
      <c r="J22" s="2"/>
      <c r="K22" s="2"/>
    </row>
    <row r="23" spans="8:11" ht="15" customHeight="1">
      <c r="H23" s="2"/>
      <c r="I23" s="2"/>
      <c r="J23" s="2"/>
      <c r="K23" s="2"/>
    </row>
    <row r="24" spans="8:11" ht="15" customHeight="1">
      <c r="H24" s="2"/>
      <c r="I24" s="2"/>
      <c r="J24" s="2"/>
      <c r="K24" s="2"/>
    </row>
    <row r="25" spans="8:11" ht="15" customHeight="1">
      <c r="H25" s="2"/>
      <c r="I25" s="2"/>
      <c r="J25" s="2"/>
      <c r="K25" s="2"/>
    </row>
    <row r="26" spans="8:11" ht="15" customHeight="1">
      <c r="H26" s="2"/>
      <c r="I26" s="2"/>
      <c r="J26" s="2"/>
      <c r="K26" s="2"/>
    </row>
    <row r="27" spans="8:11" ht="15" customHeight="1">
      <c r="H27" s="2"/>
      <c r="I27" s="2"/>
      <c r="J27" s="2"/>
      <c r="K27" s="2"/>
    </row>
    <row r="28" spans="8:11" ht="15" customHeight="1">
      <c r="H28" s="2"/>
      <c r="I28" s="2"/>
      <c r="J28" s="2"/>
      <c r="K28" s="2"/>
    </row>
    <row r="29" spans="8:11" ht="15" customHeight="1">
      <c r="H29" s="2"/>
      <c r="I29" s="2"/>
      <c r="J29" s="2"/>
      <c r="K29" s="2"/>
    </row>
    <row r="30" spans="8:11" ht="15" customHeight="1">
      <c r="H30" s="2"/>
      <c r="I30" s="2"/>
      <c r="J30" s="2"/>
      <c r="K30" s="2"/>
    </row>
    <row r="31" spans="8:11" ht="15" customHeight="1">
      <c r="H31" s="2"/>
      <c r="I31" s="2"/>
      <c r="J31" s="2"/>
      <c r="K31" s="2"/>
    </row>
    <row r="32" spans="8:11" ht="15" customHeight="1">
      <c r="H32" s="2"/>
      <c r="I32" s="2"/>
      <c r="J32" s="2"/>
      <c r="K32" s="2"/>
    </row>
    <row r="33" spans="8:11" ht="15" customHeight="1">
      <c r="H33" s="2"/>
      <c r="I33" s="2"/>
      <c r="J33" s="2"/>
      <c r="K33" s="2"/>
    </row>
    <row r="34" ht="13.5" customHeight="1"/>
    <row r="35" ht="13.5" customHeight="1"/>
    <row r="36" ht="13.5" customHeight="1"/>
    <row r="37" ht="13.5" customHeight="1"/>
    <row r="38" ht="13.5" customHeight="1"/>
    <row r="39" ht="13.5" customHeight="1"/>
    <row r="40" ht="13.5" customHeight="1"/>
    <row r="41" spans="1:5" ht="66" customHeight="1">
      <c r="A41" s="261" t="s">
        <v>202</v>
      </c>
      <c r="B41" s="262"/>
      <c r="C41" s="262"/>
      <c r="D41" s="262"/>
      <c r="E41" s="263"/>
    </row>
    <row r="42" ht="13.5" customHeight="1"/>
    <row r="43" ht="13.5" customHeight="1"/>
    <row r="44" spans="1:12" ht="13.5" customHeight="1">
      <c r="A44" s="36"/>
      <c r="B44" s="36"/>
      <c r="C44" s="36"/>
      <c r="D44" s="36"/>
      <c r="E44" s="36"/>
      <c r="F44" s="36"/>
      <c r="G44" s="36"/>
      <c r="H44" s="36"/>
      <c r="I44" s="36"/>
      <c r="J44" s="36"/>
      <c r="K44" s="36"/>
      <c r="L44" s="36"/>
    </row>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spans="8:11" ht="13.5" customHeight="1">
      <c r="H108" s="2"/>
      <c r="I108" s="2"/>
      <c r="J108" s="2"/>
      <c r="K108" s="2"/>
    </row>
    <row r="109" spans="8:11" ht="13.5" customHeight="1">
      <c r="H109" s="2"/>
      <c r="I109" s="2"/>
      <c r="J109" s="2"/>
      <c r="K109" s="2"/>
    </row>
    <row r="110" spans="8:11" ht="13.5" customHeight="1">
      <c r="H110" s="2"/>
      <c r="I110" s="2"/>
      <c r="J110" s="2"/>
      <c r="K110" s="2"/>
    </row>
    <row r="111" spans="8:11" ht="13.5" customHeight="1">
      <c r="H111" s="2"/>
      <c r="I111" s="2"/>
      <c r="J111" s="2"/>
      <c r="K111" s="2"/>
    </row>
    <row r="112" spans="8:11" ht="13.5" customHeight="1">
      <c r="H112" s="2"/>
      <c r="I112" s="2"/>
      <c r="J112" s="2"/>
      <c r="K112" s="2"/>
    </row>
    <row r="113" spans="8:11" ht="13.5" customHeight="1">
      <c r="H113" s="2"/>
      <c r="I113" s="2"/>
      <c r="J113" s="2"/>
      <c r="K113" s="2"/>
    </row>
    <row r="114" spans="8:11" ht="13.5" customHeight="1">
      <c r="H114" s="2"/>
      <c r="I114" s="2"/>
      <c r="J114" s="2"/>
      <c r="K114" s="2"/>
    </row>
    <row r="115" spans="8:11" ht="13.5" customHeight="1">
      <c r="H115" s="2"/>
      <c r="I115" s="2"/>
      <c r="J115" s="2"/>
      <c r="K115" s="2"/>
    </row>
    <row r="116" spans="8:11" ht="13.5" customHeight="1">
      <c r="H116" s="2"/>
      <c r="I116" s="2"/>
      <c r="J116" s="2"/>
      <c r="K116" s="2"/>
    </row>
    <row r="117" spans="8:11" ht="13.5" customHeight="1">
      <c r="H117" s="2"/>
      <c r="I117" s="2"/>
      <c r="J117" s="2"/>
      <c r="K117" s="2"/>
    </row>
    <row r="118" spans="8:11" ht="13.5" customHeight="1">
      <c r="H118" s="2"/>
      <c r="I118" s="2"/>
      <c r="J118" s="2"/>
      <c r="K118" s="2"/>
    </row>
    <row r="119" spans="8:11" ht="13.5" customHeight="1">
      <c r="H119" s="2"/>
      <c r="I119" s="2"/>
      <c r="J119" s="2"/>
      <c r="K119" s="2"/>
    </row>
    <row r="120" spans="8:11" ht="13.5" customHeight="1">
      <c r="H120" s="2"/>
      <c r="I120" s="2"/>
      <c r="J120" s="2"/>
      <c r="K120" s="2"/>
    </row>
    <row r="121" spans="8:11" ht="13.5" customHeight="1">
      <c r="H121" s="2"/>
      <c r="I121" s="2"/>
      <c r="J121" s="2"/>
      <c r="K121" s="2"/>
    </row>
    <row r="122" spans="8:11" ht="13.5" customHeight="1">
      <c r="H122" s="2"/>
      <c r="I122" s="2"/>
      <c r="J122" s="2"/>
      <c r="K122" s="2"/>
    </row>
    <row r="123" spans="8:11" ht="13.5" customHeight="1">
      <c r="H123" s="2"/>
      <c r="I123" s="2"/>
      <c r="J123" s="2"/>
      <c r="K123" s="2"/>
    </row>
    <row r="124" spans="8:11" ht="13.5" customHeight="1">
      <c r="H124" s="2"/>
      <c r="I124" s="2"/>
      <c r="J124" s="2"/>
      <c r="K124" s="2"/>
    </row>
    <row r="125" spans="8:11" ht="13.5" customHeight="1">
      <c r="H125" s="2"/>
      <c r="I125" s="2"/>
      <c r="J125" s="2"/>
      <c r="K125" s="2"/>
    </row>
    <row r="126" spans="8:11" ht="13.5" customHeight="1">
      <c r="H126" s="2"/>
      <c r="I126" s="2"/>
      <c r="J126" s="2"/>
      <c r="K126" s="2"/>
    </row>
    <row r="127" spans="8:11" ht="13.5" customHeight="1">
      <c r="H127" s="2"/>
      <c r="I127" s="2"/>
      <c r="J127" s="2"/>
      <c r="K127" s="2"/>
    </row>
    <row r="128" spans="8:11" ht="13.5" customHeight="1">
      <c r="H128" s="2"/>
      <c r="I128" s="2"/>
      <c r="J128" s="2"/>
      <c r="K128" s="2"/>
    </row>
    <row r="129" spans="8:11" ht="13.5" customHeight="1">
      <c r="H129" s="2"/>
      <c r="I129" s="2"/>
      <c r="J129" s="2"/>
      <c r="K129" s="2"/>
    </row>
    <row r="130" spans="8:11" ht="13.5" customHeight="1">
      <c r="H130" s="2"/>
      <c r="I130" s="2"/>
      <c r="J130" s="2"/>
      <c r="K130" s="2"/>
    </row>
    <row r="131" spans="8:11" ht="13.5" customHeight="1">
      <c r="H131" s="2"/>
      <c r="I131" s="2"/>
      <c r="J131" s="2"/>
      <c r="K131" s="2"/>
    </row>
    <row r="132" spans="8:11" ht="13.5" customHeight="1">
      <c r="H132" s="2"/>
      <c r="I132" s="2"/>
      <c r="J132" s="2"/>
      <c r="K132" s="2"/>
    </row>
    <row r="133" spans="8:11" ht="13.5" customHeight="1">
      <c r="H133" s="2"/>
      <c r="I133" s="2"/>
      <c r="J133" s="2"/>
      <c r="K133" s="2"/>
    </row>
    <row r="134" spans="8:11" ht="13.5" customHeight="1">
      <c r="H134" s="2"/>
      <c r="I134" s="2"/>
      <c r="J134" s="2"/>
      <c r="K134" s="2"/>
    </row>
    <row r="135" spans="8:11" ht="13.5" customHeight="1">
      <c r="H135" s="2"/>
      <c r="I135" s="2"/>
      <c r="J135" s="2"/>
      <c r="K135" s="2"/>
    </row>
    <row r="136" spans="8:11" ht="13.5" customHeight="1">
      <c r="H136" s="2"/>
      <c r="I136" s="2"/>
      <c r="J136" s="2"/>
      <c r="K136" s="2"/>
    </row>
    <row r="137" spans="8:11" ht="12">
      <c r="H137" s="2"/>
      <c r="I137" s="2"/>
      <c r="J137" s="2"/>
      <c r="K137" s="2"/>
    </row>
    <row r="138" spans="8:11" ht="12">
      <c r="H138" s="2"/>
      <c r="I138" s="2"/>
      <c r="J138" s="2"/>
      <c r="K138" s="2"/>
    </row>
    <row r="139" spans="8:11" ht="12">
      <c r="H139" s="2"/>
      <c r="I139" s="2"/>
      <c r="J139" s="2"/>
      <c r="K139" s="2"/>
    </row>
    <row r="140" spans="8:11" ht="12">
      <c r="H140" s="2"/>
      <c r="I140" s="2"/>
      <c r="J140" s="2"/>
      <c r="K140" s="2"/>
    </row>
    <row r="141" spans="8:11" ht="12">
      <c r="H141" s="2"/>
      <c r="I141" s="2"/>
      <c r="J141" s="2"/>
      <c r="K141" s="2"/>
    </row>
    <row r="142" spans="8:11" ht="12">
      <c r="H142" s="2"/>
      <c r="I142" s="2"/>
      <c r="J142" s="2"/>
      <c r="K142" s="2"/>
    </row>
    <row r="143" spans="8:11" ht="12">
      <c r="H143" s="2"/>
      <c r="I143" s="2"/>
      <c r="J143" s="2"/>
      <c r="K143" s="2"/>
    </row>
    <row r="144" spans="8:11" ht="12">
      <c r="H144" s="2"/>
      <c r="I144" s="2"/>
      <c r="J144" s="2"/>
      <c r="K144" s="2"/>
    </row>
    <row r="145" spans="8:11" ht="12">
      <c r="H145" s="2"/>
      <c r="I145" s="2"/>
      <c r="J145" s="2"/>
      <c r="K145" s="2"/>
    </row>
    <row r="146" spans="8:11" ht="12">
      <c r="H146" s="2"/>
      <c r="I146" s="2"/>
      <c r="J146" s="2"/>
      <c r="K146" s="2"/>
    </row>
    <row r="147" spans="8:11" ht="12">
      <c r="H147" s="2"/>
      <c r="I147" s="2"/>
      <c r="J147" s="2"/>
      <c r="K147" s="2"/>
    </row>
    <row r="148" spans="8:11" ht="12">
      <c r="H148" s="2"/>
      <c r="I148" s="2"/>
      <c r="J148" s="2"/>
      <c r="K148" s="2"/>
    </row>
    <row r="149" spans="8:11" ht="12">
      <c r="H149" s="2"/>
      <c r="I149" s="2"/>
      <c r="J149" s="2"/>
      <c r="K149" s="2"/>
    </row>
    <row r="150" spans="8:11" ht="12">
      <c r="H150" s="2"/>
      <c r="I150" s="2"/>
      <c r="J150" s="2"/>
      <c r="K150" s="2"/>
    </row>
    <row r="151" spans="8:11" ht="12">
      <c r="H151" s="2"/>
      <c r="I151" s="2"/>
      <c r="J151" s="2"/>
      <c r="K151" s="2"/>
    </row>
    <row r="152" spans="8:11" ht="12">
      <c r="H152" s="2"/>
      <c r="I152" s="2"/>
      <c r="J152" s="2"/>
      <c r="K152" s="2"/>
    </row>
    <row r="153" spans="8:11" ht="12">
      <c r="H153" s="2"/>
      <c r="I153" s="2"/>
      <c r="J153" s="2"/>
      <c r="K153" s="2"/>
    </row>
    <row r="154" spans="8:11" ht="12">
      <c r="H154" s="2"/>
      <c r="I154" s="2"/>
      <c r="J154" s="2"/>
      <c r="K154" s="2"/>
    </row>
    <row r="155" spans="8:11" ht="12">
      <c r="H155" s="2"/>
      <c r="I155" s="2"/>
      <c r="J155" s="2"/>
      <c r="K155" s="2"/>
    </row>
    <row r="156" spans="8:11" ht="12">
      <c r="H156" s="2"/>
      <c r="I156" s="2"/>
      <c r="J156" s="2"/>
      <c r="K156" s="2"/>
    </row>
    <row r="157" spans="8:11" ht="12">
      <c r="H157" s="2"/>
      <c r="I157" s="2"/>
      <c r="J157" s="2"/>
      <c r="K157" s="2"/>
    </row>
    <row r="158" spans="8:11" ht="12">
      <c r="H158" s="2"/>
      <c r="I158" s="2"/>
      <c r="J158" s="2"/>
      <c r="K158" s="2"/>
    </row>
    <row r="159" spans="8:11" ht="12">
      <c r="H159" s="2"/>
      <c r="I159" s="2"/>
      <c r="J159" s="2"/>
      <c r="K159" s="2"/>
    </row>
    <row r="160" spans="8:11" ht="12">
      <c r="H160" s="2"/>
      <c r="I160" s="2"/>
      <c r="J160" s="2"/>
      <c r="K160" s="2"/>
    </row>
    <row r="161" spans="8:11" ht="12">
      <c r="H161" s="2"/>
      <c r="I161" s="2"/>
      <c r="J161" s="2"/>
      <c r="K161" s="2"/>
    </row>
    <row r="162" spans="8:11" ht="12">
      <c r="H162" s="2"/>
      <c r="I162" s="2"/>
      <c r="J162" s="2"/>
      <c r="K162" s="2"/>
    </row>
    <row r="163" spans="8:11" ht="12">
      <c r="H163" s="2"/>
      <c r="I163" s="2"/>
      <c r="J163" s="2"/>
      <c r="K163" s="2"/>
    </row>
    <row r="164" spans="8:11" ht="12">
      <c r="H164" s="2"/>
      <c r="I164" s="2"/>
      <c r="J164" s="2"/>
      <c r="K164" s="2"/>
    </row>
    <row r="165" spans="8:11" ht="12">
      <c r="H165" s="2"/>
      <c r="I165" s="2"/>
      <c r="J165" s="2"/>
      <c r="K165" s="2"/>
    </row>
    <row r="166" spans="8:11" ht="12">
      <c r="H166" s="2"/>
      <c r="I166" s="2"/>
      <c r="J166" s="2"/>
      <c r="K166" s="2"/>
    </row>
    <row r="167" spans="8:11" ht="12">
      <c r="H167" s="2"/>
      <c r="I167" s="2"/>
      <c r="J167" s="2"/>
      <c r="K167" s="2"/>
    </row>
    <row r="168" spans="8:11" ht="12">
      <c r="H168" s="2"/>
      <c r="I168" s="2"/>
      <c r="J168" s="2"/>
      <c r="K168" s="2"/>
    </row>
    <row r="169" spans="8:11" ht="12">
      <c r="H169" s="2"/>
      <c r="I169" s="2"/>
      <c r="J169" s="2"/>
      <c r="K169" s="2"/>
    </row>
    <row r="170" spans="8:11" ht="12">
      <c r="H170" s="2"/>
      <c r="I170" s="2"/>
      <c r="J170" s="2"/>
      <c r="K170" s="2"/>
    </row>
  </sheetData>
  <sheetProtection/>
  <mergeCells count="3">
    <mergeCell ref="A3:E3"/>
    <mergeCell ref="A4:E4"/>
    <mergeCell ref="A41:E41"/>
  </mergeCells>
  <printOptions horizontalCentered="1" verticalCentered="1"/>
  <pageMargins left="0.5905511811023623" right="0.5905511811023623" top="0.31496062992125984" bottom="0.2362204724409449" header="0.2362204724409449" footer="0.2362204724409449"/>
  <pageSetup horizontalDpi="600" verticalDpi="600" orientation="portrait" r:id="rId2"/>
  <headerFooter alignWithMargins="0">
    <oddFooter>&amp;C&amp;10&amp;A</oddFooter>
  </headerFooter>
  <drawing r:id="rId1"/>
</worksheet>
</file>

<file path=xl/worksheets/sheet13.xml><?xml version="1.0" encoding="utf-8"?>
<worksheet xmlns="http://schemas.openxmlformats.org/spreadsheetml/2006/main" xmlns:r="http://schemas.openxmlformats.org/officeDocument/2006/relationships">
  <dimension ref="A1:K50"/>
  <sheetViews>
    <sheetView zoomScalePageLayoutView="0" workbookViewId="0" topLeftCell="A1">
      <selection activeCell="A1" sqref="A1:D1"/>
    </sheetView>
  </sheetViews>
  <sheetFormatPr defaultColWidth="5.8125" defaultRowHeight="15" customHeight="1"/>
  <cols>
    <col min="1" max="4" width="14.6328125" style="0" customWidth="1"/>
  </cols>
  <sheetData>
    <row r="1" spans="1:9" ht="15" customHeight="1">
      <c r="A1" s="264" t="s">
        <v>142</v>
      </c>
      <c r="B1" s="264"/>
      <c r="C1" s="264"/>
      <c r="D1" s="264"/>
      <c r="E1" s="135"/>
      <c r="F1" s="135"/>
      <c r="G1" s="135"/>
      <c r="H1" s="135"/>
      <c r="I1" s="135"/>
    </row>
    <row r="3" spans="1:4" ht="15" customHeight="1">
      <c r="A3" s="267" t="s">
        <v>148</v>
      </c>
      <c r="B3" s="268"/>
      <c r="C3" s="268"/>
      <c r="D3" s="268"/>
    </row>
    <row r="4" spans="1:4" ht="15" customHeight="1">
      <c r="A4" s="270" t="s">
        <v>174</v>
      </c>
      <c r="B4" s="271"/>
      <c r="C4" s="271"/>
      <c r="D4" s="271"/>
    </row>
    <row r="5" spans="1:4" s="202" customFormat="1" ht="29.25" customHeight="1">
      <c r="A5" s="160" t="s">
        <v>149</v>
      </c>
      <c r="B5" s="117" t="s">
        <v>28</v>
      </c>
      <c r="C5" s="117" t="s">
        <v>29</v>
      </c>
      <c r="D5" s="118" t="s">
        <v>54</v>
      </c>
    </row>
    <row r="6" spans="1:4" ht="15" customHeight="1">
      <c r="A6" s="203">
        <v>40179</v>
      </c>
      <c r="B6" s="204">
        <v>206.57</v>
      </c>
      <c r="C6" s="205">
        <v>208.98678414096915</v>
      </c>
      <c r="D6" s="209">
        <v>196.17392744982908</v>
      </c>
    </row>
    <row r="7" spans="1:4" ht="15" customHeight="1">
      <c r="A7" s="203">
        <v>40210</v>
      </c>
      <c r="B7" s="205">
        <v>203.06881697461637</v>
      </c>
      <c r="C7" s="205"/>
      <c r="D7" s="206"/>
    </row>
    <row r="8" spans="1:4" ht="15" customHeight="1">
      <c r="A8" s="203">
        <v>40238</v>
      </c>
      <c r="B8" s="205">
        <v>203.14255923072466</v>
      </c>
      <c r="C8" s="205">
        <v>204.85454545454544</v>
      </c>
      <c r="D8" s="206"/>
    </row>
    <row r="9" spans="1:4" ht="15" customHeight="1">
      <c r="A9" s="203">
        <v>40269</v>
      </c>
      <c r="B9" s="205">
        <v>209.11332690039671</v>
      </c>
      <c r="C9" s="205">
        <v>205.00309507337144</v>
      </c>
      <c r="D9" s="206"/>
    </row>
    <row r="10" spans="1:4" ht="15" customHeight="1">
      <c r="A10" s="203">
        <v>40299</v>
      </c>
      <c r="B10" s="205">
        <v>201.65423753469062</v>
      </c>
      <c r="C10" s="205"/>
      <c r="D10" s="206"/>
    </row>
    <row r="11" spans="1:4" ht="15" customHeight="1">
      <c r="A11" s="203">
        <v>40330</v>
      </c>
      <c r="B11" s="205">
        <v>210.27508922408097</v>
      </c>
      <c r="C11" s="205"/>
      <c r="D11" s="206"/>
    </row>
    <row r="12" spans="1:4" ht="15" customHeight="1">
      <c r="A12" s="203">
        <v>40360</v>
      </c>
      <c r="B12" s="205">
        <v>196.7489735773986</v>
      </c>
      <c r="C12" s="205">
        <v>218.61562768744622</v>
      </c>
      <c r="D12" s="206"/>
    </row>
    <row r="13" spans="1:4" ht="15" customHeight="1">
      <c r="A13" s="203">
        <v>40391</v>
      </c>
      <c r="B13" s="205">
        <v>210.08033454385387</v>
      </c>
      <c r="C13" s="205">
        <v>220.89366339716642</v>
      </c>
      <c r="D13" s="206"/>
    </row>
    <row r="14" spans="1:4" ht="15" customHeight="1">
      <c r="A14" s="203">
        <v>40422</v>
      </c>
      <c r="B14" s="205">
        <v>192.71756023195886</v>
      </c>
      <c r="C14" s="205"/>
      <c r="D14" s="206"/>
    </row>
    <row r="15" spans="1:4" ht="15" customHeight="1">
      <c r="A15" s="203">
        <v>40452</v>
      </c>
      <c r="B15" s="205">
        <v>245.9361638115729</v>
      </c>
      <c r="C15" s="205"/>
      <c r="D15" s="206">
        <v>279.79227753835664</v>
      </c>
    </row>
    <row r="16" spans="1:4" ht="15" customHeight="1">
      <c r="A16" s="203">
        <v>40483</v>
      </c>
      <c r="B16" s="205">
        <v>284.95353396674835</v>
      </c>
      <c r="C16" s="205"/>
      <c r="D16" s="206">
        <v>298.45687694151604</v>
      </c>
    </row>
    <row r="17" spans="1:4" ht="15" customHeight="1">
      <c r="A17" s="203">
        <v>40513</v>
      </c>
      <c r="B17" s="205">
        <v>297.0470869912211</v>
      </c>
      <c r="C17" s="205"/>
      <c r="D17" s="206">
        <v>284.85524399126</v>
      </c>
    </row>
    <row r="18" spans="1:4" ht="15" customHeight="1">
      <c r="A18" s="203">
        <v>40544</v>
      </c>
      <c r="B18" s="205">
        <v>280.7765070816219</v>
      </c>
      <c r="C18" s="205"/>
      <c r="D18" s="206">
        <v>276.6283899852683</v>
      </c>
    </row>
    <row r="19" spans="1:4" ht="15" customHeight="1">
      <c r="A19" s="203">
        <v>40575</v>
      </c>
      <c r="B19" s="205">
        <v>315.94018453706644</v>
      </c>
      <c r="C19" s="205"/>
      <c r="D19" s="206">
        <v>318.46917026495254</v>
      </c>
    </row>
    <row r="20" spans="1:4" ht="15" customHeight="1">
      <c r="A20" s="203">
        <v>40603</v>
      </c>
      <c r="B20" s="205">
        <v>326.7036598291664</v>
      </c>
      <c r="C20" s="205"/>
      <c r="D20" s="206">
        <v>339.20333770521466</v>
      </c>
    </row>
    <row r="21" spans="1:4" ht="15" customHeight="1">
      <c r="A21" s="203">
        <v>40634</v>
      </c>
      <c r="B21" s="205">
        <v>291.311475409836</v>
      </c>
      <c r="C21" s="205"/>
      <c r="D21" s="206">
        <v>339.4062801414639</v>
      </c>
    </row>
    <row r="22" spans="1:4" ht="15" customHeight="1">
      <c r="A22" s="203">
        <v>40664</v>
      </c>
      <c r="B22" s="205">
        <v>348.1117522710392</v>
      </c>
      <c r="C22" s="205"/>
      <c r="D22" s="206"/>
    </row>
    <row r="23" spans="1:4" ht="15" customHeight="1">
      <c r="A23" s="203">
        <v>40695</v>
      </c>
      <c r="B23" s="205">
        <v>347.49157789310755</v>
      </c>
      <c r="C23" s="205"/>
      <c r="D23" s="206"/>
    </row>
    <row r="24" spans="1:4" ht="15" customHeight="1">
      <c r="A24" s="203">
        <v>40725</v>
      </c>
      <c r="B24" s="207">
        <v>351.7442922374429</v>
      </c>
      <c r="C24" s="208"/>
      <c r="D24" s="206"/>
    </row>
    <row r="25" spans="1:4" ht="15" customHeight="1">
      <c r="A25" s="203">
        <v>40756</v>
      </c>
      <c r="B25" s="205">
        <v>343.6738074244365</v>
      </c>
      <c r="C25" s="205"/>
      <c r="D25" s="206"/>
    </row>
    <row r="26" spans="1:4" ht="15" customHeight="1">
      <c r="A26" s="203">
        <v>40787</v>
      </c>
      <c r="B26" s="205">
        <v>326.12480703284274</v>
      </c>
      <c r="C26" s="205"/>
      <c r="D26" s="206"/>
    </row>
    <row r="27" spans="1:4" ht="15" customHeight="1">
      <c r="A27" s="203">
        <v>40817</v>
      </c>
      <c r="B27" s="205">
        <v>338.65</v>
      </c>
      <c r="C27" s="205">
        <v>511.74421052631584</v>
      </c>
      <c r="D27" s="206">
        <f>(B27*C27)/1000</f>
        <v>173.30217689473685</v>
      </c>
    </row>
    <row r="28" spans="1:4" ht="15" customHeight="1">
      <c r="A28" s="187" t="s">
        <v>170</v>
      </c>
      <c r="B28" s="103"/>
      <c r="C28" s="103"/>
      <c r="D28" s="103"/>
    </row>
    <row r="30" spans="1:6" ht="64.5" customHeight="1">
      <c r="A30" s="261" t="s">
        <v>203</v>
      </c>
      <c r="B30" s="262"/>
      <c r="C30" s="262"/>
      <c r="D30" s="263"/>
      <c r="E30" s="181"/>
      <c r="F30" s="181"/>
    </row>
    <row r="50" spans="1:11" ht="15" customHeight="1">
      <c r="A50" s="219"/>
      <c r="B50" s="219"/>
      <c r="C50" s="219"/>
      <c r="D50" s="219"/>
      <c r="E50" s="219"/>
      <c r="F50" s="219"/>
      <c r="G50" s="219"/>
      <c r="H50" s="219"/>
      <c r="I50" s="219"/>
      <c r="J50" s="219"/>
      <c r="K50" s="219"/>
    </row>
  </sheetData>
  <sheetProtection/>
  <mergeCells count="4">
    <mergeCell ref="A1:D1"/>
    <mergeCell ref="A3:D3"/>
    <mergeCell ref="A4:D4"/>
    <mergeCell ref="A30:D30"/>
  </mergeCells>
  <printOptions horizontalCentered="1" verticalCentered="1"/>
  <pageMargins left="0.7086614173228347" right="0.7086614173228347" top="0.7480314960629921" bottom="0.7480314960629921" header="0.31496062992125984" footer="0.31496062992125984"/>
  <pageSetup horizontalDpi="600" verticalDpi="600" orientation="portrait" r:id="rId1"/>
  <headerFooter>
    <oddFooter>&amp;C&amp;10&amp;A</oddFooter>
  </headerFooter>
</worksheet>
</file>

<file path=xl/worksheets/sheet14.xml><?xml version="1.0" encoding="utf-8"?>
<worksheet xmlns="http://schemas.openxmlformats.org/spreadsheetml/2006/main" xmlns:r="http://schemas.openxmlformats.org/officeDocument/2006/relationships">
  <dimension ref="A1:L53"/>
  <sheetViews>
    <sheetView zoomScaleSheetLayoutView="75" zoomScalePageLayoutView="0" workbookViewId="0" topLeftCell="A1">
      <selection activeCell="A1" sqref="A1:F1"/>
    </sheetView>
  </sheetViews>
  <sheetFormatPr defaultColWidth="10.90625" defaultRowHeight="18"/>
  <cols>
    <col min="1" max="1" width="10.72265625" style="2" customWidth="1"/>
    <col min="2" max="6" width="9.8125" style="2" customWidth="1"/>
    <col min="7" max="7" width="5.36328125" style="2" customWidth="1"/>
    <col min="8" max="8" width="3.90625" style="2" customWidth="1"/>
    <col min="9" max="9" width="4.0859375" style="38" customWidth="1"/>
    <col min="10" max="10" width="5.36328125" style="37" customWidth="1"/>
    <col min="11" max="11" width="7.18359375" style="37" customWidth="1"/>
    <col min="12" max="13" width="7.18359375" style="2" customWidth="1"/>
    <col min="14" max="16384" width="10.90625" style="2" customWidth="1"/>
  </cols>
  <sheetData>
    <row r="1" spans="1:11" s="105" customFormat="1" ht="12.75">
      <c r="A1" s="264" t="s">
        <v>143</v>
      </c>
      <c r="B1" s="264"/>
      <c r="C1" s="264"/>
      <c r="D1" s="264"/>
      <c r="E1" s="264"/>
      <c r="F1" s="264"/>
      <c r="I1" s="132"/>
      <c r="J1" s="133"/>
      <c r="K1" s="133"/>
    </row>
    <row r="2" spans="1:11" s="105" customFormat="1" ht="12.75">
      <c r="A2" s="134"/>
      <c r="B2" s="135"/>
      <c r="I2" s="132"/>
      <c r="J2" s="133"/>
      <c r="K2" s="133"/>
    </row>
    <row r="3" spans="1:11" s="105" customFormat="1" ht="12.75">
      <c r="A3" s="328" t="s">
        <v>83</v>
      </c>
      <c r="B3" s="329"/>
      <c r="C3" s="329"/>
      <c r="D3" s="329"/>
      <c r="E3" s="329"/>
      <c r="F3" s="330"/>
      <c r="I3" s="132"/>
      <c r="J3" s="133"/>
      <c r="K3" s="133"/>
    </row>
    <row r="4" spans="1:11" s="105" customFormat="1" ht="12.75">
      <c r="A4" s="331" t="s">
        <v>84</v>
      </c>
      <c r="B4" s="332"/>
      <c r="C4" s="332"/>
      <c r="D4" s="332"/>
      <c r="E4" s="332"/>
      <c r="F4" s="333"/>
      <c r="I4" s="132"/>
      <c r="J4" s="133"/>
      <c r="K4" s="133"/>
    </row>
    <row r="5" spans="1:11" s="69" customFormat="1" ht="12.75">
      <c r="A5" s="136" t="s">
        <v>77</v>
      </c>
      <c r="B5" s="165">
        <v>40878</v>
      </c>
      <c r="C5" s="165">
        <v>40969</v>
      </c>
      <c r="D5" s="165">
        <v>41030</v>
      </c>
      <c r="E5" s="165">
        <v>41091</v>
      </c>
      <c r="F5" s="165">
        <v>41153</v>
      </c>
      <c r="I5" s="130"/>
      <c r="J5" s="131"/>
      <c r="K5" s="131"/>
    </row>
    <row r="6" spans="1:11" s="69" customFormat="1" ht="12.75">
      <c r="A6" s="168">
        <v>40819</v>
      </c>
      <c r="B6" s="166">
        <v>233.26</v>
      </c>
      <c r="C6" s="167">
        <v>238.57</v>
      </c>
      <c r="D6" s="167">
        <v>241.62</v>
      </c>
      <c r="E6" s="166">
        <v>243.79</v>
      </c>
      <c r="F6" s="167">
        <v>232.47</v>
      </c>
      <c r="I6" s="130"/>
      <c r="J6" s="131"/>
      <c r="K6" s="131"/>
    </row>
    <row r="7" spans="1:11" s="69" customFormat="1" ht="12.75">
      <c r="A7" s="168">
        <v>40820</v>
      </c>
      <c r="B7" s="166">
        <v>231.39</v>
      </c>
      <c r="C7" s="167">
        <v>236.51</v>
      </c>
      <c r="D7" s="167">
        <v>239.56</v>
      </c>
      <c r="E7" s="166">
        <v>241.62</v>
      </c>
      <c r="F7" s="167">
        <v>230.21</v>
      </c>
      <c r="G7" s="157"/>
      <c r="H7" s="157"/>
      <c r="I7" s="130"/>
      <c r="J7" s="131"/>
      <c r="K7" s="131"/>
    </row>
    <row r="8" spans="1:11" s="69" customFormat="1" ht="12.75">
      <c r="A8" s="168">
        <v>40821</v>
      </c>
      <c r="B8" s="166">
        <v>238.38</v>
      </c>
      <c r="C8" s="167">
        <v>243.4</v>
      </c>
      <c r="D8" s="167">
        <v>246.45</v>
      </c>
      <c r="E8" s="166">
        <v>248.32</v>
      </c>
      <c r="F8" s="167">
        <v>235.92</v>
      </c>
      <c r="I8" s="130"/>
      <c r="J8" s="131"/>
      <c r="K8" s="131"/>
    </row>
    <row r="9" spans="1:11" s="69" customFormat="1" ht="12.75">
      <c r="A9" s="168">
        <v>40822</v>
      </c>
      <c r="B9" s="166">
        <v>238.38</v>
      </c>
      <c r="C9" s="167">
        <v>243.4</v>
      </c>
      <c r="D9" s="167">
        <v>246.25</v>
      </c>
      <c r="E9" s="166">
        <v>248.02</v>
      </c>
      <c r="F9" s="167">
        <v>235.92</v>
      </c>
      <c r="I9" s="130"/>
      <c r="J9" s="131"/>
      <c r="K9" s="131"/>
    </row>
    <row r="10" spans="1:11" s="69" customFormat="1" ht="12.75">
      <c r="A10" s="168">
        <v>40823</v>
      </c>
      <c r="B10" s="166">
        <v>237.39</v>
      </c>
      <c r="C10" s="167">
        <v>242.21</v>
      </c>
      <c r="D10" s="167">
        <v>245.17</v>
      </c>
      <c r="E10" s="166">
        <v>246.84</v>
      </c>
      <c r="F10" s="167">
        <v>234.54</v>
      </c>
      <c r="I10" s="130"/>
      <c r="J10" s="131"/>
      <c r="K10" s="131"/>
    </row>
    <row r="11" spans="1:11" s="69" customFormat="1" ht="12.75">
      <c r="A11" s="168">
        <v>40827</v>
      </c>
      <c r="B11" s="166">
        <v>253.93</v>
      </c>
      <c r="C11" s="167">
        <v>258.85</v>
      </c>
      <c r="D11" s="167">
        <v>261.7</v>
      </c>
      <c r="E11" s="166">
        <v>263.47</v>
      </c>
      <c r="F11" s="167">
        <v>247.73</v>
      </c>
      <c r="I11" s="130"/>
      <c r="J11" s="131"/>
      <c r="K11" s="131"/>
    </row>
    <row r="12" spans="1:11" s="69" customFormat="1" ht="12.75">
      <c r="A12" s="168">
        <v>40828</v>
      </c>
      <c r="B12" s="166">
        <v>252.25</v>
      </c>
      <c r="C12" s="167">
        <v>256.98</v>
      </c>
      <c r="D12" s="167">
        <v>259.83</v>
      </c>
      <c r="E12" s="166">
        <v>261.51</v>
      </c>
      <c r="F12" s="167">
        <v>244.77</v>
      </c>
      <c r="I12" s="130"/>
      <c r="J12" s="131"/>
      <c r="K12" s="131"/>
    </row>
    <row r="13" spans="1:11" s="69" customFormat="1" ht="12.75">
      <c r="A13" s="168">
        <v>40829</v>
      </c>
      <c r="B13" s="166">
        <v>251.27</v>
      </c>
      <c r="C13" s="167">
        <v>255.8</v>
      </c>
      <c r="D13" s="167">
        <v>258.45</v>
      </c>
      <c r="E13" s="166">
        <v>260.32</v>
      </c>
      <c r="F13" s="167">
        <v>244.77</v>
      </c>
      <c r="I13" s="130"/>
      <c r="J13" s="131"/>
      <c r="K13" s="131"/>
    </row>
    <row r="14" spans="1:11" s="69" customFormat="1" ht="12.75">
      <c r="A14" s="168">
        <v>40830</v>
      </c>
      <c r="B14" s="166">
        <v>251.96</v>
      </c>
      <c r="C14" s="167">
        <v>256.49</v>
      </c>
      <c r="D14" s="167">
        <v>259.34</v>
      </c>
      <c r="E14" s="166">
        <v>261.11</v>
      </c>
      <c r="F14" s="167">
        <v>245.36</v>
      </c>
      <c r="I14" s="130"/>
      <c r="J14" s="131"/>
      <c r="K14" s="131"/>
    </row>
    <row r="15" spans="1:11" s="69" customFormat="1" ht="12.75">
      <c r="A15" s="168">
        <v>40833</v>
      </c>
      <c r="B15" s="166">
        <v>252.16</v>
      </c>
      <c r="C15" s="167">
        <v>256.39</v>
      </c>
      <c r="D15" s="167">
        <v>259.04</v>
      </c>
      <c r="E15" s="166">
        <v>260.72</v>
      </c>
      <c r="F15" s="167">
        <v>244.38</v>
      </c>
      <c r="I15" s="130"/>
      <c r="J15" s="131"/>
      <c r="K15" s="131"/>
    </row>
    <row r="16" spans="1:11" s="69" customFormat="1" ht="12.75">
      <c r="A16" s="168">
        <v>40834</v>
      </c>
      <c r="B16" s="166">
        <v>253.53</v>
      </c>
      <c r="C16" s="167">
        <v>256.98</v>
      </c>
      <c r="D16" s="167">
        <v>259.14</v>
      </c>
      <c r="E16" s="167">
        <v>260.72</v>
      </c>
      <c r="F16" s="167">
        <v>243.59</v>
      </c>
      <c r="I16" s="130"/>
      <c r="J16" s="131"/>
      <c r="K16" s="131"/>
    </row>
    <row r="17" spans="1:11" s="69" customFormat="1" ht="12.75">
      <c r="A17" s="168">
        <v>40835</v>
      </c>
      <c r="B17" s="166">
        <v>251.37</v>
      </c>
      <c r="C17" s="167">
        <v>255.3</v>
      </c>
      <c r="D17" s="167">
        <v>257.57</v>
      </c>
      <c r="E17" s="167">
        <v>259.14</v>
      </c>
      <c r="F17" s="167">
        <v>242.71</v>
      </c>
      <c r="I17" s="130"/>
      <c r="J17" s="131"/>
      <c r="K17" s="131"/>
    </row>
    <row r="18" spans="1:11" s="69" customFormat="1" ht="12.75">
      <c r="A18" s="168">
        <v>40836</v>
      </c>
      <c r="B18" s="166"/>
      <c r="C18" s="167">
        <v>259.54</v>
      </c>
      <c r="D18" s="167">
        <v>261.6</v>
      </c>
      <c r="E18" s="167">
        <v>263.28</v>
      </c>
      <c r="F18" s="167">
        <v>245.86</v>
      </c>
      <c r="I18" s="130"/>
      <c r="J18" s="131"/>
      <c r="K18" s="131"/>
    </row>
    <row r="19" spans="1:8" ht="12.75">
      <c r="A19" s="168">
        <v>40837</v>
      </c>
      <c r="B19" s="166">
        <v>255.6</v>
      </c>
      <c r="C19" s="167">
        <v>259.83</v>
      </c>
      <c r="D19" s="167">
        <v>262</v>
      </c>
      <c r="E19" s="167">
        <v>263.77</v>
      </c>
      <c r="F19" s="167">
        <v>246.15</v>
      </c>
      <c r="G19" s="159"/>
      <c r="H19" s="159"/>
    </row>
    <row r="20" spans="1:11" ht="12.75">
      <c r="A20" s="168">
        <v>40840</v>
      </c>
      <c r="B20" s="166">
        <v>256.29</v>
      </c>
      <c r="C20" s="167">
        <v>260.72</v>
      </c>
      <c r="D20" s="167">
        <v>262.98</v>
      </c>
      <c r="E20" s="167">
        <v>264.46</v>
      </c>
      <c r="F20" s="167">
        <v>247.04</v>
      </c>
      <c r="I20" s="2"/>
      <c r="J20" s="2"/>
      <c r="K20" s="2"/>
    </row>
    <row r="21" spans="1:11" ht="12.75">
      <c r="A21" s="168">
        <v>40841</v>
      </c>
      <c r="B21" s="166">
        <v>256.19</v>
      </c>
      <c r="C21" s="167">
        <v>260.72</v>
      </c>
      <c r="D21" s="167">
        <v>262.88</v>
      </c>
      <c r="E21" s="167">
        <v>264.26</v>
      </c>
      <c r="F21" s="167">
        <v>247.92</v>
      </c>
      <c r="I21" s="2"/>
      <c r="J21" s="2"/>
      <c r="K21" s="2"/>
    </row>
    <row r="22" spans="1:11" ht="12.75">
      <c r="A22" s="168">
        <v>40842</v>
      </c>
      <c r="B22" s="166">
        <v>250.88</v>
      </c>
      <c r="C22" s="167">
        <v>255.7</v>
      </c>
      <c r="D22" s="167">
        <v>257.96</v>
      </c>
      <c r="E22" s="167">
        <v>259.34</v>
      </c>
      <c r="F22" s="167">
        <v>243.4</v>
      </c>
      <c r="I22" s="2"/>
      <c r="J22" s="2"/>
      <c r="K22" s="2"/>
    </row>
    <row r="23" spans="1:11" ht="12.75">
      <c r="A23" s="168">
        <v>40843</v>
      </c>
      <c r="B23" s="166">
        <v>256.49</v>
      </c>
      <c r="C23" s="167">
        <v>261.21</v>
      </c>
      <c r="D23" s="167">
        <v>263.28</v>
      </c>
      <c r="E23" s="167">
        <v>264.46</v>
      </c>
      <c r="F23" s="167">
        <v>248.91</v>
      </c>
      <c r="I23" s="2"/>
      <c r="J23" s="2"/>
      <c r="K23" s="2"/>
    </row>
    <row r="24" spans="1:11" ht="12.75">
      <c r="A24" s="168">
        <v>40844</v>
      </c>
      <c r="B24" s="166">
        <v>257.86</v>
      </c>
      <c r="C24" s="167">
        <v>262.59</v>
      </c>
      <c r="D24" s="167">
        <v>265.05</v>
      </c>
      <c r="E24" s="167">
        <v>266.62</v>
      </c>
      <c r="F24" s="167">
        <v>249.79</v>
      </c>
      <c r="I24" s="2"/>
      <c r="J24" s="2"/>
      <c r="K24" s="2"/>
    </row>
    <row r="25" spans="1:11" ht="12.75">
      <c r="A25" s="168">
        <v>40847</v>
      </c>
      <c r="B25" s="166">
        <v>254.71</v>
      </c>
      <c r="C25" s="167">
        <v>259.44</v>
      </c>
      <c r="D25" s="167">
        <v>261.8</v>
      </c>
      <c r="E25" s="167">
        <v>263.38</v>
      </c>
      <c r="F25" s="167">
        <v>246.45</v>
      </c>
      <c r="I25" s="2"/>
      <c r="J25" s="2"/>
      <c r="K25" s="2"/>
    </row>
    <row r="26" spans="1:11" ht="12.75">
      <c r="A26" s="168">
        <v>40848</v>
      </c>
      <c r="B26" s="166">
        <v>257.57</v>
      </c>
      <c r="C26" s="167">
        <v>261.9</v>
      </c>
      <c r="D26" s="167">
        <v>263.77</v>
      </c>
      <c r="E26" s="167">
        <v>265.15</v>
      </c>
      <c r="F26" s="167">
        <v>248.32</v>
      </c>
      <c r="I26" s="2"/>
      <c r="J26" s="2"/>
      <c r="K26" s="2"/>
    </row>
    <row r="27" spans="1:11" ht="12.75">
      <c r="A27" s="168">
        <v>40849</v>
      </c>
      <c r="B27" s="166">
        <v>253.93</v>
      </c>
      <c r="C27" s="167">
        <v>258.26</v>
      </c>
      <c r="D27" s="167">
        <v>260.62</v>
      </c>
      <c r="E27" s="167">
        <v>262.19</v>
      </c>
      <c r="F27" s="167">
        <v>245.86</v>
      </c>
      <c r="I27" s="2"/>
      <c r="J27" s="2"/>
      <c r="K27" s="2"/>
    </row>
    <row r="28" spans="1:11" ht="12.75">
      <c r="A28" s="168">
        <v>40850</v>
      </c>
      <c r="B28" s="166">
        <v>265.84</v>
      </c>
      <c r="C28" s="167">
        <v>261.31</v>
      </c>
      <c r="D28" s="167">
        <v>263.57</v>
      </c>
      <c r="E28" s="167">
        <v>265.84</v>
      </c>
      <c r="F28" s="167">
        <v>248.71</v>
      </c>
      <c r="I28" s="2"/>
      <c r="J28" s="2"/>
      <c r="K28" s="2"/>
    </row>
    <row r="29" spans="1:11" ht="12.75">
      <c r="A29" s="241">
        <v>40851</v>
      </c>
      <c r="B29" s="242">
        <v>258.16</v>
      </c>
      <c r="C29" s="243">
        <v>262.29</v>
      </c>
      <c r="D29" s="243">
        <v>265.05</v>
      </c>
      <c r="E29" s="243">
        <v>267.02</v>
      </c>
      <c r="F29" s="243">
        <v>249.5</v>
      </c>
      <c r="I29" s="2"/>
      <c r="J29" s="2"/>
      <c r="K29" s="2"/>
    </row>
    <row r="30" spans="9:11" ht="12">
      <c r="I30" s="2"/>
      <c r="J30" s="2"/>
      <c r="K30" s="2"/>
    </row>
    <row r="31" spans="1:11" ht="12.75">
      <c r="A31" s="184"/>
      <c r="I31" s="2"/>
      <c r="J31" s="2"/>
      <c r="K31" s="2"/>
    </row>
    <row r="32" spans="9:11" ht="12">
      <c r="I32" s="2"/>
      <c r="J32" s="2"/>
      <c r="K32" s="2"/>
    </row>
    <row r="33" spans="9:11" ht="12">
      <c r="I33" s="2"/>
      <c r="J33" s="2"/>
      <c r="K33" s="2"/>
    </row>
    <row r="34" spans="9:11" ht="12">
      <c r="I34" s="2"/>
      <c r="J34" s="2"/>
      <c r="K34" s="2"/>
    </row>
    <row r="35" spans="9:11" ht="12">
      <c r="I35" s="2"/>
      <c r="J35" s="2"/>
      <c r="K35" s="2"/>
    </row>
    <row r="36" spans="9:11" ht="12">
      <c r="I36" s="2"/>
      <c r="J36" s="2"/>
      <c r="K36" s="2"/>
    </row>
    <row r="37" spans="9:11" ht="12">
      <c r="I37" s="2"/>
      <c r="J37" s="2"/>
      <c r="K37" s="2"/>
    </row>
    <row r="38" spans="9:11" ht="12">
      <c r="I38" s="2"/>
      <c r="J38" s="2"/>
      <c r="K38" s="2"/>
    </row>
    <row r="39" spans="9:11" ht="12">
      <c r="I39" s="2"/>
      <c r="J39" s="2"/>
      <c r="K39" s="2"/>
    </row>
    <row r="40" spans="9:11" ht="12">
      <c r="I40" s="2"/>
      <c r="J40" s="2"/>
      <c r="K40" s="2"/>
    </row>
    <row r="41" spans="9:11" ht="12">
      <c r="I41" s="2"/>
      <c r="J41" s="2"/>
      <c r="K41" s="2"/>
    </row>
    <row r="42" spans="9:11" ht="12">
      <c r="I42" s="2"/>
      <c r="J42" s="2"/>
      <c r="K42" s="2"/>
    </row>
    <row r="43" spans="9:11" ht="12">
      <c r="I43" s="2"/>
      <c r="J43" s="2"/>
      <c r="K43" s="2"/>
    </row>
    <row r="44" spans="9:11" ht="12">
      <c r="I44" s="2"/>
      <c r="J44" s="2"/>
      <c r="K44" s="2"/>
    </row>
    <row r="45" spans="8:11" ht="12">
      <c r="H45" s="159"/>
      <c r="I45" s="2"/>
      <c r="J45" s="2"/>
      <c r="K45" s="2"/>
    </row>
    <row r="49" spans="1:12" ht="12">
      <c r="A49" s="36"/>
      <c r="B49" s="36"/>
      <c r="C49" s="36"/>
      <c r="D49" s="36"/>
      <c r="E49" s="36"/>
      <c r="F49" s="36"/>
      <c r="G49" s="36"/>
      <c r="H49" s="36"/>
      <c r="I49" s="36"/>
      <c r="J49" s="36"/>
      <c r="K49" s="36"/>
      <c r="L49" s="36"/>
    </row>
    <row r="52" spans="1:7" ht="96.75" customHeight="1">
      <c r="A52" s="318" t="s">
        <v>194</v>
      </c>
      <c r="B52" s="319"/>
      <c r="C52" s="319"/>
      <c r="D52" s="319"/>
      <c r="E52" s="319"/>
      <c r="F52" s="320"/>
      <c r="G52" s="181"/>
    </row>
    <row r="53" spans="1:6" ht="3.75" customHeight="1">
      <c r="A53" s="334"/>
      <c r="B53" s="335"/>
      <c r="C53" s="335"/>
      <c r="D53" s="335"/>
      <c r="E53" s="335"/>
      <c r="F53" s="336"/>
    </row>
  </sheetData>
  <sheetProtection/>
  <mergeCells count="5">
    <mergeCell ref="A3:F3"/>
    <mergeCell ref="A4:F4"/>
    <mergeCell ref="A1:F1"/>
    <mergeCell ref="A52:F52"/>
    <mergeCell ref="A53:F53"/>
  </mergeCells>
  <printOptions horizontalCentered="1" verticalCentered="1"/>
  <pageMargins left="0.5905511811023623" right="0.5905511811023623" top="0.5118110236220472" bottom="0.7874015748031497" header="0.31496062992125984" footer="0.5905511811023623"/>
  <pageSetup horizontalDpi="600" verticalDpi="600" orientation="portrait" scale="95" r:id="rId2"/>
  <headerFooter alignWithMargins="0">
    <oddFooter>&amp;C&amp;10&amp;A</oddFooter>
  </headerFooter>
  <drawing r:id="rId1"/>
</worksheet>
</file>

<file path=xl/worksheets/sheet15.xml><?xml version="1.0" encoding="utf-8"?>
<worksheet xmlns="http://schemas.openxmlformats.org/spreadsheetml/2006/main" xmlns:r="http://schemas.openxmlformats.org/officeDocument/2006/relationships">
  <dimension ref="A1:G27"/>
  <sheetViews>
    <sheetView zoomScaleSheetLayoutView="50" zoomScalePageLayoutView="0" workbookViewId="0" topLeftCell="A1">
      <selection activeCell="C1" sqref="C1"/>
    </sheetView>
  </sheetViews>
  <sheetFormatPr defaultColWidth="10.90625" defaultRowHeight="18"/>
  <cols>
    <col min="1" max="4" width="10.8125" style="30" customWidth="1"/>
    <col min="5" max="5" width="12.54296875" style="30" customWidth="1"/>
    <col min="6" max="6" width="5.90625" style="30" customWidth="1"/>
    <col min="7" max="7" width="6.72265625" style="30" customWidth="1"/>
    <col min="8" max="8" width="6.99609375" style="30" customWidth="1"/>
    <col min="9" max="16384" width="10.90625" style="30" customWidth="1"/>
  </cols>
  <sheetData>
    <row r="1" spans="1:5" s="127" customFormat="1" ht="15" customHeight="1">
      <c r="A1" s="128"/>
      <c r="B1" s="128"/>
      <c r="C1" s="128" t="s">
        <v>152</v>
      </c>
      <c r="D1" s="128"/>
      <c r="E1" s="128"/>
    </row>
    <row r="2" spans="1:5" s="127" customFormat="1" ht="15" customHeight="1">
      <c r="A2" s="128"/>
      <c r="B2" s="128"/>
      <c r="C2" s="128"/>
      <c r="D2" s="128"/>
      <c r="E2" s="128"/>
    </row>
    <row r="3" spans="1:5" s="127" customFormat="1" ht="15" customHeight="1">
      <c r="A3" s="337" t="s">
        <v>139</v>
      </c>
      <c r="B3" s="337"/>
      <c r="C3" s="337"/>
      <c r="D3" s="337"/>
      <c r="E3" s="337"/>
    </row>
    <row r="4" spans="1:5" s="127" customFormat="1" ht="15" customHeight="1">
      <c r="A4" s="337" t="s">
        <v>111</v>
      </c>
      <c r="B4" s="337"/>
      <c r="C4" s="337"/>
      <c r="D4" s="337"/>
      <c r="E4" s="337"/>
    </row>
    <row r="5" spans="1:5" s="127" customFormat="1" ht="27.75" customHeight="1">
      <c r="A5" s="129" t="s">
        <v>37</v>
      </c>
      <c r="B5" s="129" t="s">
        <v>38</v>
      </c>
      <c r="C5" s="173" t="s">
        <v>120</v>
      </c>
      <c r="D5" s="173" t="s">
        <v>114</v>
      </c>
      <c r="E5" s="173" t="s">
        <v>115</v>
      </c>
    </row>
    <row r="6" spans="1:5" s="127" customFormat="1" ht="16.5" customHeight="1">
      <c r="A6" s="338" t="s">
        <v>46</v>
      </c>
      <c r="B6" s="31" t="s">
        <v>25</v>
      </c>
      <c r="C6" s="201">
        <f>SUM(C7:C14)</f>
        <v>122547</v>
      </c>
      <c r="D6" s="201">
        <f>SUM(D7:D14)</f>
        <v>1357920.9</v>
      </c>
      <c r="E6" s="33">
        <f>(D6/C6)*10</f>
        <v>110.80817155866727</v>
      </c>
    </row>
    <row r="7" spans="1:5" ht="16.5" customHeight="1">
      <c r="A7" s="339"/>
      <c r="B7" s="31" t="s">
        <v>39</v>
      </c>
      <c r="C7" s="32">
        <v>272</v>
      </c>
      <c r="D7" s="32">
        <v>1583.4</v>
      </c>
      <c r="E7" s="33">
        <v>58.3</v>
      </c>
    </row>
    <row r="8" spans="1:5" ht="16.5" customHeight="1">
      <c r="A8" s="339"/>
      <c r="B8" s="31" t="s">
        <v>40</v>
      </c>
      <c r="C8" s="32">
        <v>805</v>
      </c>
      <c r="D8" s="32">
        <v>5937.2</v>
      </c>
      <c r="E8" s="33">
        <v>73.7</v>
      </c>
    </row>
    <row r="9" spans="1:5" ht="16.5" customHeight="1">
      <c r="A9" s="339"/>
      <c r="B9" s="31" t="s">
        <v>45</v>
      </c>
      <c r="C9" s="32">
        <v>13974</v>
      </c>
      <c r="D9" s="32">
        <v>160813.6</v>
      </c>
      <c r="E9" s="33">
        <v>115.1</v>
      </c>
    </row>
    <row r="10" spans="1:5" ht="16.5" customHeight="1">
      <c r="A10" s="339"/>
      <c r="B10" s="31" t="s">
        <v>41</v>
      </c>
      <c r="C10" s="32">
        <v>50953</v>
      </c>
      <c r="D10" s="32">
        <v>629448</v>
      </c>
      <c r="E10" s="33">
        <v>123.5</v>
      </c>
    </row>
    <row r="11" spans="1:5" ht="16.5" customHeight="1">
      <c r="A11" s="339"/>
      <c r="B11" s="31" t="s">
        <v>42</v>
      </c>
      <c r="C11" s="32">
        <v>44819</v>
      </c>
      <c r="D11" s="32">
        <v>417174.2</v>
      </c>
      <c r="E11" s="33">
        <v>93.1</v>
      </c>
    </row>
    <row r="12" spans="1:5" ht="16.5" customHeight="1">
      <c r="A12" s="339"/>
      <c r="B12" s="31" t="s">
        <v>43</v>
      </c>
      <c r="C12" s="32">
        <v>10704</v>
      </c>
      <c r="D12" s="32">
        <v>132886.3</v>
      </c>
      <c r="E12" s="33">
        <v>124.1</v>
      </c>
    </row>
    <row r="13" spans="1:5" ht="16.5" customHeight="1">
      <c r="A13" s="339"/>
      <c r="B13" s="31" t="s">
        <v>44</v>
      </c>
      <c r="C13" s="32">
        <v>639</v>
      </c>
      <c r="D13" s="32">
        <v>8824.6</v>
      </c>
      <c r="E13" s="33">
        <v>138.1</v>
      </c>
    </row>
    <row r="14" spans="1:5" ht="16.5" customHeight="1">
      <c r="A14" s="340"/>
      <c r="B14" s="31" t="s">
        <v>147</v>
      </c>
      <c r="C14" s="32">
        <v>381</v>
      </c>
      <c r="D14" s="32">
        <v>1253.5999999998603</v>
      </c>
      <c r="E14" s="33">
        <v>32.902887139103946</v>
      </c>
    </row>
    <row r="15" spans="1:7" ht="16.5" customHeight="1">
      <c r="A15" s="341" t="s">
        <v>146</v>
      </c>
      <c r="B15" s="31" t="s">
        <v>25</v>
      </c>
      <c r="C15" s="201">
        <f>SUM(C16:C23)</f>
        <v>119819</v>
      </c>
      <c r="D15" s="201">
        <f>SUM(D16:D23)</f>
        <v>1437560.8</v>
      </c>
      <c r="E15" s="33">
        <f>(D15/C15)*10</f>
        <v>119.97769969704305</v>
      </c>
      <c r="G15" s="218"/>
    </row>
    <row r="16" spans="1:7" ht="16.5" customHeight="1">
      <c r="A16" s="342"/>
      <c r="B16" s="31" t="s">
        <v>39</v>
      </c>
      <c r="C16" s="32">
        <v>434</v>
      </c>
      <c r="D16" s="32">
        <v>2964.2</v>
      </c>
      <c r="E16" s="33">
        <v>68.3</v>
      </c>
      <c r="G16" s="218"/>
    </row>
    <row r="17" spans="1:7" ht="16.5" customHeight="1">
      <c r="A17" s="342"/>
      <c r="B17" s="31" t="s">
        <v>40</v>
      </c>
      <c r="C17" s="32">
        <v>1566</v>
      </c>
      <c r="D17" s="32">
        <v>22462.3</v>
      </c>
      <c r="E17" s="33">
        <v>143.4</v>
      </c>
      <c r="G17" s="218"/>
    </row>
    <row r="18" spans="1:7" ht="16.5" customHeight="1">
      <c r="A18" s="342"/>
      <c r="B18" s="31" t="s">
        <v>45</v>
      </c>
      <c r="C18" s="32">
        <v>15217</v>
      </c>
      <c r="D18" s="32">
        <v>189534.3</v>
      </c>
      <c r="E18" s="33">
        <v>124.6</v>
      </c>
      <c r="G18" s="218"/>
    </row>
    <row r="19" spans="1:7" ht="16.5" customHeight="1">
      <c r="A19" s="342"/>
      <c r="B19" s="31" t="s">
        <v>41</v>
      </c>
      <c r="C19" s="32">
        <v>54530</v>
      </c>
      <c r="D19" s="32">
        <v>665100.7</v>
      </c>
      <c r="E19" s="33">
        <v>122</v>
      </c>
      <c r="G19" s="218"/>
    </row>
    <row r="20" spans="1:7" ht="16.5" customHeight="1">
      <c r="A20" s="342"/>
      <c r="B20" s="31" t="s">
        <v>42</v>
      </c>
      <c r="C20" s="32">
        <v>34676</v>
      </c>
      <c r="D20" s="32">
        <v>388019.2</v>
      </c>
      <c r="E20" s="33">
        <v>111.9</v>
      </c>
      <c r="G20" s="218"/>
    </row>
    <row r="21" spans="1:7" ht="16.5" customHeight="1">
      <c r="A21" s="342"/>
      <c r="B21" s="31" t="s">
        <v>43</v>
      </c>
      <c r="C21" s="32">
        <v>12514</v>
      </c>
      <c r="D21" s="32">
        <v>163508.3</v>
      </c>
      <c r="E21" s="33">
        <v>130.7</v>
      </c>
      <c r="G21" s="218"/>
    </row>
    <row r="22" spans="1:7" ht="16.5" customHeight="1">
      <c r="A22" s="342"/>
      <c r="B22" s="31" t="s">
        <v>44</v>
      </c>
      <c r="C22" s="32">
        <v>445</v>
      </c>
      <c r="D22" s="32">
        <v>4174.1</v>
      </c>
      <c r="E22" s="33">
        <v>93.8</v>
      </c>
      <c r="G22" s="218"/>
    </row>
    <row r="23" spans="1:7" ht="16.5" customHeight="1">
      <c r="A23" s="343"/>
      <c r="B23" s="231" t="s">
        <v>164</v>
      </c>
      <c r="C23" s="32">
        <v>437</v>
      </c>
      <c r="D23" s="32">
        <v>1797.6999999999534</v>
      </c>
      <c r="E23" s="33">
        <v>5.679936808846614</v>
      </c>
      <c r="G23" s="218"/>
    </row>
    <row r="24" spans="1:7" ht="16.5" customHeight="1">
      <c r="A24" s="232" t="s">
        <v>165</v>
      </c>
      <c r="B24" s="31" t="s">
        <v>25</v>
      </c>
      <c r="C24" s="201">
        <v>135800</v>
      </c>
      <c r="D24" s="233">
        <f>(E24*C24)/10</f>
        <v>1561700</v>
      </c>
      <c r="E24" s="33">
        <v>115</v>
      </c>
      <c r="G24" s="218"/>
    </row>
    <row r="25" ht="12.75">
      <c r="A25" s="9" t="s">
        <v>121</v>
      </c>
    </row>
    <row r="27" spans="1:5" ht="51" customHeight="1">
      <c r="A27" s="344" t="s">
        <v>193</v>
      </c>
      <c r="B27" s="345"/>
      <c r="C27" s="345"/>
      <c r="D27" s="345"/>
      <c r="E27" s="346"/>
    </row>
  </sheetData>
  <sheetProtection/>
  <mergeCells count="5">
    <mergeCell ref="A3:E3"/>
    <mergeCell ref="A4:E4"/>
    <mergeCell ref="A6:A14"/>
    <mergeCell ref="A15:A23"/>
    <mergeCell ref="A27:E27"/>
  </mergeCells>
  <printOptions horizontalCentered="1"/>
  <pageMargins left="0.6692913385826772" right="0.35433070866141736" top="0.7874015748031497" bottom="0.7874015748031497" header="0.5118110236220472" footer="0.5905511811023623"/>
  <pageSetup horizontalDpi="600" verticalDpi="600" orientation="portrait" scale="95" r:id="rId1"/>
  <headerFooter alignWithMargins="0">
    <oddFooter>&amp;C&amp;10&amp;A</oddFooter>
  </headerFooter>
</worksheet>
</file>

<file path=xl/worksheets/sheet2.xml><?xml version="1.0" encoding="utf-8"?>
<worksheet xmlns="http://schemas.openxmlformats.org/spreadsheetml/2006/main" xmlns:r="http://schemas.openxmlformats.org/officeDocument/2006/relationships">
  <dimension ref="A1:L47"/>
  <sheetViews>
    <sheetView zoomScalePageLayoutView="0" workbookViewId="0" topLeftCell="A1">
      <selection activeCell="A1" sqref="A1:G1"/>
    </sheetView>
  </sheetViews>
  <sheetFormatPr defaultColWidth="10.90625" defaultRowHeight="18"/>
  <cols>
    <col min="1" max="1" width="7.453125" style="0" customWidth="1"/>
    <col min="2" max="6" width="10.2734375" style="0" customWidth="1"/>
    <col min="7" max="7" width="4.99609375" style="0" customWidth="1"/>
  </cols>
  <sheetData>
    <row r="1" spans="1:7" s="44" customFormat="1" ht="14.25">
      <c r="A1" s="260" t="s">
        <v>89</v>
      </c>
      <c r="B1" s="260"/>
      <c r="C1" s="260"/>
      <c r="D1" s="260"/>
      <c r="E1" s="260"/>
      <c r="F1" s="260"/>
      <c r="G1" s="260"/>
    </row>
    <row r="2" spans="1:7" s="44" customFormat="1" ht="14.25">
      <c r="A2" s="153"/>
      <c r="B2" s="153"/>
      <c r="C2" s="153"/>
      <c r="D2" s="153"/>
      <c r="E2" s="153"/>
      <c r="F2" s="153"/>
      <c r="G2" s="153"/>
    </row>
    <row r="3" spans="1:8" s="44" customFormat="1" ht="14.25">
      <c r="A3" s="50" t="s">
        <v>103</v>
      </c>
      <c r="B3" s="51" t="s">
        <v>90</v>
      </c>
      <c r="C3" s="51"/>
      <c r="D3" s="51"/>
      <c r="E3" s="51"/>
      <c r="F3" s="51"/>
      <c r="G3" s="52" t="s">
        <v>91</v>
      </c>
      <c r="H3" s="53"/>
    </row>
    <row r="4" spans="1:7" s="44" customFormat="1" ht="9.75" customHeight="1">
      <c r="A4" s="54"/>
      <c r="B4" s="54"/>
      <c r="C4" s="54"/>
      <c r="D4" s="54"/>
      <c r="E4" s="54"/>
      <c r="F4" s="54"/>
      <c r="G4" s="55"/>
    </row>
    <row r="5" spans="1:7" s="44" customFormat="1" ht="14.25">
      <c r="A5" s="57" t="s">
        <v>92</v>
      </c>
      <c r="B5" s="256" t="s">
        <v>55</v>
      </c>
      <c r="C5" s="256"/>
      <c r="D5" s="256"/>
      <c r="E5" s="256"/>
      <c r="F5" s="256"/>
      <c r="G5" s="56">
        <v>4</v>
      </c>
    </row>
    <row r="6" spans="1:7" s="44" customFormat="1" ht="14.25">
      <c r="A6" s="57" t="s">
        <v>93</v>
      </c>
      <c r="B6" s="256" t="s">
        <v>105</v>
      </c>
      <c r="C6" s="256"/>
      <c r="D6" s="256"/>
      <c r="E6" s="256"/>
      <c r="F6" s="256"/>
      <c r="G6" s="56">
        <v>5</v>
      </c>
    </row>
    <row r="7" spans="1:7" s="44" customFormat="1" ht="14.25">
      <c r="A7" s="57" t="s">
        <v>94</v>
      </c>
      <c r="B7" s="258" t="s">
        <v>107</v>
      </c>
      <c r="C7" s="258"/>
      <c r="D7" s="258"/>
      <c r="E7" s="258"/>
      <c r="F7" s="258"/>
      <c r="G7" s="56">
        <v>6</v>
      </c>
    </row>
    <row r="8" spans="1:7" s="44" customFormat="1" ht="14.25">
      <c r="A8" s="57" t="s">
        <v>178</v>
      </c>
      <c r="B8" s="256" t="s">
        <v>151</v>
      </c>
      <c r="C8" s="256"/>
      <c r="D8" s="256"/>
      <c r="E8" s="256"/>
      <c r="F8" s="256"/>
      <c r="G8" s="56">
        <v>7</v>
      </c>
    </row>
    <row r="9" spans="1:7" s="44" customFormat="1" ht="14.25">
      <c r="A9" s="57" t="s">
        <v>95</v>
      </c>
      <c r="B9" s="256" t="s">
        <v>166</v>
      </c>
      <c r="C9" s="256"/>
      <c r="D9" s="256"/>
      <c r="E9" s="256"/>
      <c r="F9" s="256"/>
      <c r="G9" s="56">
        <v>8</v>
      </c>
    </row>
    <row r="10" spans="1:7" s="44" customFormat="1" ht="14.25">
      <c r="A10" s="57" t="s">
        <v>96</v>
      </c>
      <c r="B10" s="256" t="s">
        <v>108</v>
      </c>
      <c r="C10" s="256"/>
      <c r="D10" s="256"/>
      <c r="E10" s="256"/>
      <c r="F10" s="256"/>
      <c r="G10" s="56">
        <v>9</v>
      </c>
    </row>
    <row r="11" spans="1:7" s="44" customFormat="1" ht="14.25">
      <c r="A11" s="57" t="s">
        <v>97</v>
      </c>
      <c r="B11" s="256" t="s">
        <v>127</v>
      </c>
      <c r="C11" s="256"/>
      <c r="D11" s="256"/>
      <c r="E11" s="256"/>
      <c r="F11" s="256"/>
      <c r="G11" s="56">
        <v>10</v>
      </c>
    </row>
    <row r="12" spans="1:7" s="44" customFormat="1" ht="14.25">
      <c r="A12" s="57" t="s">
        <v>98</v>
      </c>
      <c r="B12" s="256" t="s">
        <v>78</v>
      </c>
      <c r="C12" s="256"/>
      <c r="D12" s="256"/>
      <c r="E12" s="256"/>
      <c r="F12" s="256"/>
      <c r="G12" s="56">
        <v>11</v>
      </c>
    </row>
    <row r="13" spans="1:7" s="44" customFormat="1" ht="14.25">
      <c r="A13" s="57" t="s">
        <v>179</v>
      </c>
      <c r="B13" s="256" t="s">
        <v>110</v>
      </c>
      <c r="C13" s="256"/>
      <c r="D13" s="256"/>
      <c r="E13" s="256"/>
      <c r="F13" s="256"/>
      <c r="G13" s="56">
        <v>11</v>
      </c>
    </row>
    <row r="14" spans="1:7" s="44" customFormat="1" ht="14.25">
      <c r="A14" s="57" t="s">
        <v>99</v>
      </c>
      <c r="B14" s="256" t="s">
        <v>82</v>
      </c>
      <c r="C14" s="256"/>
      <c r="D14" s="256"/>
      <c r="E14" s="256"/>
      <c r="F14" s="256"/>
      <c r="G14" s="56">
        <v>13</v>
      </c>
    </row>
    <row r="15" spans="1:7" s="44" customFormat="1" ht="14.25">
      <c r="A15" s="57" t="s">
        <v>144</v>
      </c>
      <c r="B15" s="217" t="s">
        <v>148</v>
      </c>
      <c r="C15" s="217"/>
      <c r="D15" s="217"/>
      <c r="E15" s="217"/>
      <c r="F15" s="217"/>
      <c r="G15" s="56">
        <v>14</v>
      </c>
    </row>
    <row r="16" spans="1:7" s="44" customFormat="1" ht="14.25">
      <c r="A16" s="57" t="s">
        <v>145</v>
      </c>
      <c r="B16" s="256" t="s">
        <v>83</v>
      </c>
      <c r="C16" s="256"/>
      <c r="D16" s="256"/>
      <c r="E16" s="256"/>
      <c r="F16" s="256"/>
      <c r="G16" s="56">
        <v>15</v>
      </c>
    </row>
    <row r="17" spans="1:7" s="44" customFormat="1" ht="14.25">
      <c r="A17" s="57" t="s">
        <v>153</v>
      </c>
      <c r="B17" s="258" t="s">
        <v>112</v>
      </c>
      <c r="C17" s="258"/>
      <c r="D17" s="258"/>
      <c r="E17" s="258"/>
      <c r="F17" s="258"/>
      <c r="G17" s="56">
        <v>16</v>
      </c>
    </row>
    <row r="18" spans="1:7" s="44" customFormat="1" ht="9.75" customHeight="1">
      <c r="A18" s="58"/>
      <c r="B18" s="49"/>
      <c r="C18" s="49"/>
      <c r="D18" s="49"/>
      <c r="E18" s="49"/>
      <c r="F18" s="49"/>
      <c r="G18" s="59"/>
    </row>
    <row r="19" spans="1:7" s="44" customFormat="1" ht="14.25">
      <c r="A19" s="60" t="s">
        <v>100</v>
      </c>
      <c r="B19" s="61" t="s">
        <v>90</v>
      </c>
      <c r="C19" s="61"/>
      <c r="D19" s="61"/>
      <c r="E19" s="61"/>
      <c r="F19" s="61"/>
      <c r="G19" s="52" t="s">
        <v>91</v>
      </c>
    </row>
    <row r="20" spans="1:7" s="44" customFormat="1" ht="9.75" customHeight="1">
      <c r="A20" s="62"/>
      <c r="B20" s="49"/>
      <c r="C20" s="49"/>
      <c r="D20" s="49"/>
      <c r="E20" s="49"/>
      <c r="F20" s="49"/>
      <c r="G20" s="56"/>
    </row>
    <row r="21" spans="1:7" s="44" customFormat="1" ht="14.25">
      <c r="A21" s="57" t="s">
        <v>92</v>
      </c>
      <c r="B21" s="256" t="s">
        <v>101</v>
      </c>
      <c r="C21" s="256"/>
      <c r="D21" s="256"/>
      <c r="E21" s="256"/>
      <c r="F21" s="256"/>
      <c r="G21" s="56">
        <v>4</v>
      </c>
    </row>
    <row r="22" spans="1:7" s="44" customFormat="1" ht="14.25">
      <c r="A22" s="57" t="s">
        <v>93</v>
      </c>
      <c r="B22" s="256" t="s">
        <v>106</v>
      </c>
      <c r="C22" s="256"/>
      <c r="D22" s="256"/>
      <c r="E22" s="256"/>
      <c r="F22" s="256"/>
      <c r="G22" s="56">
        <v>5</v>
      </c>
    </row>
    <row r="23" spans="1:7" s="44" customFormat="1" ht="14.25">
      <c r="A23" s="57" t="s">
        <v>94</v>
      </c>
      <c r="B23" s="258" t="s">
        <v>107</v>
      </c>
      <c r="C23" s="258"/>
      <c r="D23" s="258"/>
      <c r="E23" s="258"/>
      <c r="F23" s="258"/>
      <c r="G23" s="56">
        <v>6</v>
      </c>
    </row>
    <row r="24" spans="1:7" s="44" customFormat="1" ht="14.25">
      <c r="A24" s="57" t="s">
        <v>178</v>
      </c>
      <c r="B24" s="256" t="s">
        <v>151</v>
      </c>
      <c r="C24" s="256"/>
      <c r="D24" s="256"/>
      <c r="E24" s="256"/>
      <c r="F24" s="256"/>
      <c r="G24" s="56">
        <v>7</v>
      </c>
    </row>
    <row r="25" spans="1:7" s="44" customFormat="1" ht="14.25">
      <c r="A25" s="57" t="s">
        <v>95</v>
      </c>
      <c r="B25" s="256" t="s">
        <v>167</v>
      </c>
      <c r="C25" s="256"/>
      <c r="D25" s="256"/>
      <c r="E25" s="256"/>
      <c r="F25" s="256"/>
      <c r="G25" s="56">
        <v>8</v>
      </c>
    </row>
    <row r="26" spans="1:7" s="44" customFormat="1" ht="14.25">
      <c r="A26" s="57" t="s">
        <v>96</v>
      </c>
      <c r="B26" s="256" t="s">
        <v>109</v>
      </c>
      <c r="C26" s="256"/>
      <c r="D26" s="256"/>
      <c r="E26" s="256"/>
      <c r="F26" s="256"/>
      <c r="G26" s="56">
        <v>9</v>
      </c>
    </row>
    <row r="27" spans="1:7" s="44" customFormat="1" ht="15.75" customHeight="1">
      <c r="A27" s="57" t="s">
        <v>97</v>
      </c>
      <c r="B27" s="259" t="s">
        <v>141</v>
      </c>
      <c r="C27" s="256"/>
      <c r="D27" s="256"/>
      <c r="E27" s="256"/>
      <c r="F27" s="256"/>
      <c r="G27" s="56">
        <v>10</v>
      </c>
    </row>
    <row r="28" spans="1:7" s="44" customFormat="1" ht="14.25">
      <c r="A28" s="57" t="s">
        <v>98</v>
      </c>
      <c r="B28" s="256" t="s">
        <v>137</v>
      </c>
      <c r="C28" s="256"/>
      <c r="D28" s="256"/>
      <c r="E28" s="256"/>
      <c r="F28" s="256"/>
      <c r="G28" s="56">
        <v>12</v>
      </c>
    </row>
    <row r="29" spans="1:7" s="44" customFormat="1" ht="14.25">
      <c r="A29" s="57" t="s">
        <v>99</v>
      </c>
      <c r="B29" s="256" t="s">
        <v>82</v>
      </c>
      <c r="C29" s="256"/>
      <c r="D29" s="256"/>
      <c r="E29" s="256"/>
      <c r="F29" s="256"/>
      <c r="G29" s="56">
        <v>13</v>
      </c>
    </row>
    <row r="30" spans="1:7" s="44" customFormat="1" ht="14.25">
      <c r="A30" s="57" t="s">
        <v>144</v>
      </c>
      <c r="B30" s="256" t="s">
        <v>83</v>
      </c>
      <c r="C30" s="256"/>
      <c r="D30" s="256"/>
      <c r="E30" s="256"/>
      <c r="F30" s="256"/>
      <c r="G30" s="56">
        <v>15</v>
      </c>
    </row>
    <row r="31" spans="1:7" s="44" customFormat="1" ht="14.25">
      <c r="A31" s="63"/>
      <c r="B31" s="63"/>
      <c r="C31" s="64"/>
      <c r="D31" s="64"/>
      <c r="E31" s="64"/>
      <c r="F31" s="64"/>
      <c r="G31" s="65"/>
    </row>
    <row r="32" spans="1:7" s="44" customFormat="1" ht="14.25">
      <c r="A32" s="257"/>
      <c r="B32" s="257"/>
      <c r="C32" s="257"/>
      <c r="D32" s="257"/>
      <c r="E32" s="257"/>
      <c r="F32" s="257"/>
      <c r="G32" s="257"/>
    </row>
    <row r="33" spans="1:7" s="44" customFormat="1" ht="14.25">
      <c r="A33" s="66"/>
      <c r="B33" s="66"/>
      <c r="C33" s="66"/>
      <c r="D33" s="66"/>
      <c r="E33" s="66"/>
      <c r="F33" s="66"/>
      <c r="G33" s="66"/>
    </row>
    <row r="34" spans="1:7" s="44" customFormat="1" ht="14.25">
      <c r="A34" s="66"/>
      <c r="B34" s="66"/>
      <c r="C34" s="66"/>
      <c r="D34" s="66"/>
      <c r="E34" s="66"/>
      <c r="F34" s="66"/>
      <c r="G34" s="66"/>
    </row>
    <row r="35" spans="1:7" s="44" customFormat="1" ht="14.25">
      <c r="A35" s="66"/>
      <c r="B35" s="66"/>
      <c r="C35" s="66"/>
      <c r="D35" s="66"/>
      <c r="E35" s="66"/>
      <c r="F35" s="66"/>
      <c r="G35" s="66"/>
    </row>
    <row r="36" spans="1:7" s="44" customFormat="1" ht="14.25">
      <c r="A36" s="66"/>
      <c r="B36" s="66"/>
      <c r="C36" s="66"/>
      <c r="D36" s="66"/>
      <c r="E36" s="66"/>
      <c r="F36" s="66"/>
      <c r="G36" s="66"/>
    </row>
    <row r="37" spans="1:7" s="44" customFormat="1" ht="14.25">
      <c r="A37" s="67"/>
      <c r="B37" s="67"/>
      <c r="C37" s="67"/>
      <c r="D37" s="67"/>
      <c r="E37" s="67"/>
      <c r="F37" s="67"/>
      <c r="G37" s="67"/>
    </row>
    <row r="38" spans="1:7" s="44" customFormat="1" ht="14.25">
      <c r="A38" s="45"/>
      <c r="B38" s="45"/>
      <c r="C38" s="45"/>
      <c r="D38" s="45"/>
      <c r="E38" s="45"/>
      <c r="F38" s="45"/>
      <c r="G38" s="45"/>
    </row>
    <row r="39" spans="1:7" s="44" customFormat="1" ht="10.5" customHeight="1">
      <c r="A39" s="46" t="s">
        <v>85</v>
      </c>
      <c r="C39" s="68"/>
      <c r="D39" s="68"/>
      <c r="E39" s="68"/>
      <c r="F39" s="68"/>
      <c r="G39" s="68"/>
    </row>
    <row r="40" spans="1:7" s="44" customFormat="1" ht="10.5" customHeight="1">
      <c r="A40" s="46" t="s">
        <v>86</v>
      </c>
      <c r="C40" s="68"/>
      <c r="D40" s="68"/>
      <c r="E40" s="68"/>
      <c r="F40" s="68"/>
      <c r="G40" s="68"/>
    </row>
    <row r="41" spans="1:7" s="44" customFormat="1" ht="10.5" customHeight="1">
      <c r="A41" s="46" t="s">
        <v>87</v>
      </c>
      <c r="C41" s="68"/>
      <c r="D41" s="68"/>
      <c r="E41" s="68"/>
      <c r="F41" s="68"/>
      <c r="G41" s="68"/>
    </row>
    <row r="42" spans="1:7" s="44" customFormat="1" ht="10.5" customHeight="1">
      <c r="A42" s="47" t="s">
        <v>88</v>
      </c>
      <c r="B42" s="48"/>
      <c r="C42" s="68"/>
      <c r="D42" s="68"/>
      <c r="E42" s="68"/>
      <c r="F42" s="68"/>
      <c r="G42" s="68"/>
    </row>
    <row r="43" s="44" customFormat="1" ht="10.5" customHeight="1"/>
    <row r="47" spans="1:12" ht="18">
      <c r="A47" s="219"/>
      <c r="B47" s="219"/>
      <c r="C47" s="219"/>
      <c r="D47" s="219"/>
      <c r="E47" s="219"/>
      <c r="F47" s="219"/>
      <c r="G47" s="219"/>
      <c r="H47" s="219"/>
      <c r="I47" s="219"/>
      <c r="J47" s="219"/>
      <c r="K47" s="219"/>
      <c r="L47" s="219"/>
    </row>
  </sheetData>
  <sheetProtection/>
  <mergeCells count="24">
    <mergeCell ref="B25:F25"/>
    <mergeCell ref="B24:F24"/>
    <mergeCell ref="B9:F9"/>
    <mergeCell ref="A1:G1"/>
    <mergeCell ref="B6:F6"/>
    <mergeCell ref="B5:F5"/>
    <mergeCell ref="B7:F7"/>
    <mergeCell ref="B8:F8"/>
    <mergeCell ref="A32:G32"/>
    <mergeCell ref="B17:F17"/>
    <mergeCell ref="B21:F21"/>
    <mergeCell ref="B22:F22"/>
    <mergeCell ref="B23:F23"/>
    <mergeCell ref="B29:F29"/>
    <mergeCell ref="B27:F27"/>
    <mergeCell ref="B26:F26"/>
    <mergeCell ref="B30:F30"/>
    <mergeCell ref="B28:F28"/>
    <mergeCell ref="B10:F10"/>
    <mergeCell ref="B12:F12"/>
    <mergeCell ref="B16:F16"/>
    <mergeCell ref="B11:F11"/>
    <mergeCell ref="B14:F14"/>
    <mergeCell ref="B13:F13"/>
  </mergeCells>
  <printOptions/>
  <pageMargins left="0.7086614173228347" right="0.7086614173228347" top="1.299212598425197" bottom="0.7480314960629921" header="0.31496062992125984" footer="0.31496062992125984"/>
  <pageSetup horizontalDpi="600" verticalDpi="600" orientation="portrait" scale="95" r:id="rId2"/>
  <drawing r:id="rId1"/>
</worksheet>
</file>

<file path=xl/worksheets/sheet3.xml><?xml version="1.0" encoding="utf-8"?>
<worksheet xmlns="http://schemas.openxmlformats.org/spreadsheetml/2006/main" xmlns:r="http://schemas.openxmlformats.org/officeDocument/2006/relationships">
  <dimension ref="A1:AH43"/>
  <sheetViews>
    <sheetView zoomScalePageLayoutView="0" workbookViewId="0" topLeftCell="A1">
      <selection activeCell="A1" sqref="A1:J1"/>
    </sheetView>
  </sheetViews>
  <sheetFormatPr defaultColWidth="10.90625" defaultRowHeight="18"/>
  <cols>
    <col min="1" max="1" width="12.6328125" style="2" customWidth="1"/>
    <col min="2" max="4" width="5.453125" style="2" customWidth="1"/>
    <col min="5" max="5" width="5.18359375" style="2" customWidth="1"/>
    <col min="6" max="10" width="5.453125" style="2" customWidth="1"/>
    <col min="11" max="11" width="1.453125" style="36" customWidth="1"/>
    <col min="12" max="12" width="10.18359375" style="36" customWidth="1"/>
    <col min="13" max="13" width="5.90625" style="36" hidden="1" customWidth="1"/>
    <col min="14" max="21" width="5.90625" style="36" customWidth="1"/>
    <col min="22" max="23" width="5.8125" style="36" customWidth="1"/>
    <col min="24" max="24" width="7.6328125" style="36" customWidth="1"/>
    <col min="25" max="25" width="5.8125" style="36" customWidth="1"/>
    <col min="26" max="26" width="6.2734375" style="36" bestFit="1" customWidth="1"/>
    <col min="27" max="28" width="10.90625" style="36" customWidth="1"/>
    <col min="29" max="33" width="10.90625" style="2" customWidth="1"/>
    <col min="34" max="34" width="4.72265625" style="2" customWidth="1"/>
    <col min="35" max="16384" width="10.90625" style="2" customWidth="1"/>
  </cols>
  <sheetData>
    <row r="1" spans="1:28" s="105" customFormat="1" ht="12.75">
      <c r="A1" s="264" t="s">
        <v>0</v>
      </c>
      <c r="B1" s="264"/>
      <c r="C1" s="264"/>
      <c r="D1" s="264"/>
      <c r="E1" s="264"/>
      <c r="F1" s="264"/>
      <c r="G1" s="264"/>
      <c r="H1" s="264"/>
      <c r="I1" s="264"/>
      <c r="J1" s="264"/>
      <c r="K1" s="108"/>
      <c r="L1" s="108"/>
      <c r="M1" s="108"/>
      <c r="N1" s="108"/>
      <c r="O1" s="108"/>
      <c r="P1" s="108"/>
      <c r="Q1" s="108"/>
      <c r="R1" s="169"/>
      <c r="S1" s="108"/>
      <c r="T1" s="108"/>
      <c r="U1" s="108"/>
      <c r="V1" s="108"/>
      <c r="X1" s="105" t="str">
        <f>B5</f>
        <v>Argentina</v>
      </c>
      <c r="Y1" s="105" t="str">
        <f>D5</f>
        <v>Estados Unidos</v>
      </c>
      <c r="Z1" s="105" t="str">
        <f>F5</f>
        <v>Paraguay</v>
      </c>
      <c r="AA1" s="108"/>
      <c r="AB1" s="108"/>
    </row>
    <row r="2" spans="1:28" s="105" customFormat="1" ht="12.75">
      <c r="A2" s="107"/>
      <c r="B2" s="107"/>
      <c r="C2" s="107"/>
      <c r="D2" s="107"/>
      <c r="E2" s="107"/>
      <c r="F2" s="107"/>
      <c r="G2" s="107"/>
      <c r="K2" s="108"/>
      <c r="L2" s="108"/>
      <c r="M2" s="108"/>
      <c r="N2" s="108"/>
      <c r="O2" s="108"/>
      <c r="P2" s="108"/>
      <c r="Q2" s="108"/>
      <c r="R2" s="108"/>
      <c r="S2" s="108"/>
      <c r="T2" s="108"/>
      <c r="U2" s="108"/>
      <c r="V2" s="108"/>
      <c r="W2" s="105">
        <v>2011</v>
      </c>
      <c r="X2" s="109">
        <f>C21</f>
        <v>239272.2</v>
      </c>
      <c r="Y2" s="109">
        <f>E21</f>
        <v>0.5</v>
      </c>
      <c r="Z2" s="109">
        <f>G21</f>
        <v>157013.7</v>
      </c>
      <c r="AA2" s="108"/>
      <c r="AB2" s="108"/>
    </row>
    <row r="3" spans="1:28" s="105" customFormat="1" ht="12.75">
      <c r="A3" s="267" t="s">
        <v>155</v>
      </c>
      <c r="B3" s="268"/>
      <c r="C3" s="268"/>
      <c r="D3" s="268"/>
      <c r="E3" s="268"/>
      <c r="F3" s="268"/>
      <c r="G3" s="268"/>
      <c r="H3" s="268"/>
      <c r="I3" s="268"/>
      <c r="J3" s="269"/>
      <c r="K3" s="108"/>
      <c r="V3" s="108"/>
      <c r="W3" s="108"/>
      <c r="X3" s="108"/>
      <c r="Y3" s="108"/>
      <c r="Z3" s="108"/>
      <c r="AA3" s="108"/>
      <c r="AB3" s="108"/>
    </row>
    <row r="4" spans="1:28" s="105" customFormat="1" ht="12.75">
      <c r="A4" s="270" t="s">
        <v>56</v>
      </c>
      <c r="B4" s="271"/>
      <c r="C4" s="271"/>
      <c r="D4" s="271"/>
      <c r="E4" s="271"/>
      <c r="F4" s="271"/>
      <c r="G4" s="271"/>
      <c r="H4" s="271"/>
      <c r="I4" s="271"/>
      <c r="J4" s="272"/>
      <c r="K4" s="108"/>
      <c r="V4" s="108"/>
      <c r="W4" s="108"/>
      <c r="X4" s="108"/>
      <c r="Y4" s="108"/>
      <c r="Z4" s="108"/>
      <c r="AA4" s="108"/>
      <c r="AB4" s="108"/>
    </row>
    <row r="5" spans="1:28" s="69" customFormat="1" ht="24" customHeight="1">
      <c r="A5" s="78" t="s">
        <v>12</v>
      </c>
      <c r="B5" s="265" t="s">
        <v>28</v>
      </c>
      <c r="C5" s="266"/>
      <c r="D5" s="265" t="s">
        <v>29</v>
      </c>
      <c r="E5" s="266"/>
      <c r="F5" s="265" t="s">
        <v>54</v>
      </c>
      <c r="G5" s="266"/>
      <c r="H5" s="273" t="s">
        <v>25</v>
      </c>
      <c r="I5" s="274"/>
      <c r="J5" s="275"/>
      <c r="K5" s="77"/>
      <c r="V5" s="77"/>
      <c r="W5" s="77"/>
      <c r="X5" s="77"/>
      <c r="Y5" s="77"/>
      <c r="Z5" s="77"/>
      <c r="AA5" s="77"/>
      <c r="AB5" s="77"/>
    </row>
    <row r="6" spans="1:28" s="69" customFormat="1" ht="12.75">
      <c r="A6" s="79"/>
      <c r="B6" s="80">
        <v>2010</v>
      </c>
      <c r="C6" s="81">
        <v>2011</v>
      </c>
      <c r="D6" s="82">
        <v>2010</v>
      </c>
      <c r="E6" s="83">
        <v>2011</v>
      </c>
      <c r="F6" s="80">
        <v>2010</v>
      </c>
      <c r="G6" s="81">
        <v>2011</v>
      </c>
      <c r="H6" s="82">
        <v>2010</v>
      </c>
      <c r="I6" s="83">
        <v>2011</v>
      </c>
      <c r="J6" s="84" t="s">
        <v>26</v>
      </c>
      <c r="K6" s="77"/>
      <c r="V6" s="77"/>
      <c r="W6" s="77"/>
      <c r="X6" s="77"/>
      <c r="Y6" s="77"/>
      <c r="Z6" s="77"/>
      <c r="AA6" s="77"/>
      <c r="AB6" s="77"/>
    </row>
    <row r="7" spans="1:28" s="69" customFormat="1" ht="15.75" customHeight="1">
      <c r="A7" s="85" t="s">
        <v>13</v>
      </c>
      <c r="B7" s="86">
        <v>56178.7</v>
      </c>
      <c r="C7" s="87">
        <v>11734.6</v>
      </c>
      <c r="D7" s="88">
        <v>9647.5</v>
      </c>
      <c r="E7" s="88">
        <v>0</v>
      </c>
      <c r="F7" s="86">
        <v>41044.7</v>
      </c>
      <c r="G7" s="87">
        <v>57223.7</v>
      </c>
      <c r="H7" s="89">
        <v>106876.79999999999</v>
      </c>
      <c r="I7" s="89">
        <v>68978.40000000001</v>
      </c>
      <c r="J7" s="90">
        <f aca="true" t="shared" si="0" ref="J7:J16">I7/H7*100-100</f>
        <v>-35.459894008802635</v>
      </c>
      <c r="K7" s="77"/>
      <c r="N7" s="174"/>
      <c r="V7" s="77"/>
      <c r="W7" s="77"/>
      <c r="X7" s="77"/>
      <c r="Y7" s="77"/>
      <c r="Z7" s="77"/>
      <c r="AA7" s="77"/>
      <c r="AB7" s="77"/>
    </row>
    <row r="8" spans="1:28" s="69" customFormat="1" ht="15.75" customHeight="1">
      <c r="A8" s="85" t="s">
        <v>14</v>
      </c>
      <c r="B8" s="88">
        <v>61795.8</v>
      </c>
      <c r="C8" s="91">
        <v>5343.1</v>
      </c>
      <c r="D8" s="88">
        <v>0</v>
      </c>
      <c r="E8" s="88">
        <v>0</v>
      </c>
      <c r="F8" s="88">
        <v>0</v>
      </c>
      <c r="G8" s="91">
        <v>63479.3</v>
      </c>
      <c r="H8" s="89">
        <v>61811.9</v>
      </c>
      <c r="I8" s="89">
        <v>68833.1</v>
      </c>
      <c r="J8" s="90">
        <f t="shared" si="0"/>
        <v>11.358977802009008</v>
      </c>
      <c r="K8" s="77"/>
      <c r="V8" s="77"/>
      <c r="W8" s="77"/>
      <c r="X8" s="77"/>
      <c r="Y8" s="77"/>
      <c r="Z8" s="77"/>
      <c r="AA8" s="77"/>
      <c r="AB8" s="77"/>
    </row>
    <row r="9" spans="1:28" s="69" customFormat="1" ht="15.75" customHeight="1">
      <c r="A9" s="85" t="s">
        <v>15</v>
      </c>
      <c r="B9" s="88">
        <v>69052</v>
      </c>
      <c r="C9" s="91">
        <v>6415.6</v>
      </c>
      <c r="D9" s="88">
        <v>5500</v>
      </c>
      <c r="E9" s="88">
        <v>0</v>
      </c>
      <c r="F9" s="88">
        <v>0</v>
      </c>
      <c r="G9" s="91">
        <v>35377.6</v>
      </c>
      <c r="H9" s="89">
        <v>74563.3</v>
      </c>
      <c r="I9" s="89">
        <v>41801.2</v>
      </c>
      <c r="J9" s="90">
        <f t="shared" si="0"/>
        <v>-43.9386400548259</v>
      </c>
      <c r="K9" s="77"/>
      <c r="V9" s="77"/>
      <c r="W9" s="77"/>
      <c r="X9" s="77"/>
      <c r="Y9" s="77"/>
      <c r="Z9" s="77"/>
      <c r="AA9" s="77"/>
      <c r="AB9" s="77"/>
    </row>
    <row r="10" spans="1:28" s="69" customFormat="1" ht="15.75" customHeight="1">
      <c r="A10" s="85" t="s">
        <v>16</v>
      </c>
      <c r="B10" s="88">
        <v>4663.5</v>
      </c>
      <c r="C10" s="91">
        <v>1220</v>
      </c>
      <c r="D10" s="88">
        <v>2746.3</v>
      </c>
      <c r="E10" s="88">
        <v>0</v>
      </c>
      <c r="F10" s="88">
        <v>0</v>
      </c>
      <c r="G10" s="91">
        <v>933.1</v>
      </c>
      <c r="H10" s="89">
        <v>7434.8</v>
      </c>
      <c r="I10" s="89">
        <f>1220+0.6+933.1+9.1</f>
        <v>2162.7999999999997</v>
      </c>
      <c r="J10" s="90">
        <f t="shared" si="0"/>
        <v>-70.9097756496476</v>
      </c>
      <c r="K10" s="77"/>
      <c r="V10" s="77"/>
      <c r="W10" s="77"/>
      <c r="X10" s="77"/>
      <c r="Y10" s="77"/>
      <c r="Z10" s="77"/>
      <c r="AA10" s="77"/>
      <c r="AB10" s="77"/>
    </row>
    <row r="11" spans="1:28" s="69" customFormat="1" ht="15.75" customHeight="1">
      <c r="A11" s="85" t="s">
        <v>17</v>
      </c>
      <c r="B11" s="88">
        <v>7029</v>
      </c>
      <c r="C11" s="91">
        <v>1750.3</v>
      </c>
      <c r="D11" s="88">
        <v>0</v>
      </c>
      <c r="E11" s="88">
        <v>0</v>
      </c>
      <c r="F11" s="88">
        <v>0</v>
      </c>
      <c r="G11" s="91">
        <v>0</v>
      </c>
      <c r="H11" s="89">
        <f>7029+7.9</f>
        <v>7036.9</v>
      </c>
      <c r="I11" s="89">
        <v>1758</v>
      </c>
      <c r="J11" s="90">
        <f t="shared" si="0"/>
        <v>-75.01740823373929</v>
      </c>
      <c r="K11" s="77"/>
      <c r="V11" s="77"/>
      <c r="W11" s="77"/>
      <c r="X11" s="77"/>
      <c r="Y11" s="77"/>
      <c r="Z11" s="77"/>
      <c r="AA11" s="77"/>
      <c r="AB11" s="77"/>
    </row>
    <row r="12" spans="1:28" s="69" customFormat="1" ht="15.75" customHeight="1">
      <c r="A12" s="85" t="s">
        <v>18</v>
      </c>
      <c r="B12" s="88">
        <v>6808.7</v>
      </c>
      <c r="C12" s="198">
        <v>2196.6</v>
      </c>
      <c r="D12" s="89">
        <v>0</v>
      </c>
      <c r="E12" s="89">
        <v>0</v>
      </c>
      <c r="F12" s="197">
        <v>0</v>
      </c>
      <c r="G12" s="198">
        <v>0</v>
      </c>
      <c r="H12" s="89">
        <v>6820</v>
      </c>
      <c r="I12" s="89">
        <f>8.2+C12</f>
        <v>2204.7999999999997</v>
      </c>
      <c r="J12" s="90">
        <f t="shared" si="0"/>
        <v>-67.67155425219941</v>
      </c>
      <c r="K12" s="77"/>
      <c r="V12" s="77"/>
      <c r="W12" s="77"/>
      <c r="X12" s="77"/>
      <c r="Y12" s="77"/>
      <c r="Z12" s="77"/>
      <c r="AA12" s="77"/>
      <c r="AB12" s="77"/>
    </row>
    <row r="13" spans="1:28" s="69" customFormat="1" ht="15.75" customHeight="1">
      <c r="A13" s="85" t="s">
        <v>19</v>
      </c>
      <c r="B13" s="88">
        <v>81131.3</v>
      </c>
      <c r="C13" s="198">
        <v>16425</v>
      </c>
      <c r="D13" s="88">
        <v>5000.1</v>
      </c>
      <c r="E13" s="88">
        <v>0</v>
      </c>
      <c r="F13" s="88">
        <v>0</v>
      </c>
      <c r="G13" s="198">
        <v>0</v>
      </c>
      <c r="H13" s="89">
        <v>86149.40000000001</v>
      </c>
      <c r="I13" s="89">
        <v>16447</v>
      </c>
      <c r="J13" s="90">
        <f t="shared" si="0"/>
        <v>-80.90874689783098</v>
      </c>
      <c r="K13" s="77"/>
      <c r="V13" s="77"/>
      <c r="W13" s="77"/>
      <c r="X13" s="77"/>
      <c r="Y13" s="77"/>
      <c r="Z13" s="77"/>
      <c r="AA13" s="77"/>
      <c r="AB13" s="77"/>
    </row>
    <row r="14" spans="1:28" s="69" customFormat="1" ht="15.75" customHeight="1">
      <c r="A14" s="85" t="s">
        <v>20</v>
      </c>
      <c r="B14" s="88">
        <v>3634.8</v>
      </c>
      <c r="C14" s="198">
        <v>56025.8</v>
      </c>
      <c r="D14" s="88">
        <v>3211.5</v>
      </c>
      <c r="E14" s="88">
        <v>0</v>
      </c>
      <c r="F14" s="88">
        <v>0</v>
      </c>
      <c r="G14" s="198">
        <v>0</v>
      </c>
      <c r="H14" s="89">
        <v>6853.6</v>
      </c>
      <c r="I14" s="89">
        <f>C14+0.4+16.3</f>
        <v>56042.50000000001</v>
      </c>
      <c r="J14" s="90">
        <f t="shared" si="0"/>
        <v>717.7089412863314</v>
      </c>
      <c r="K14" s="77"/>
      <c r="V14" s="77"/>
      <c r="W14" s="77"/>
      <c r="X14" s="77"/>
      <c r="Y14" s="77"/>
      <c r="Z14" s="77"/>
      <c r="AA14" s="77"/>
      <c r="AB14" s="77"/>
    </row>
    <row r="15" spans="1:28" s="69" customFormat="1" ht="15.75" customHeight="1">
      <c r="A15" s="85" t="s">
        <v>21</v>
      </c>
      <c r="B15" s="88">
        <v>40472.7</v>
      </c>
      <c r="C15" s="198">
        <v>67887.2</v>
      </c>
      <c r="D15" s="88">
        <v>12.6</v>
      </c>
      <c r="E15" s="88">
        <v>0</v>
      </c>
      <c r="F15" s="88">
        <v>0</v>
      </c>
      <c r="G15" s="198">
        <v>0</v>
      </c>
      <c r="H15" s="89">
        <v>40505.99999999999</v>
      </c>
      <c r="I15" s="89">
        <f>C15+1+11.7</f>
        <v>67899.9</v>
      </c>
      <c r="J15" s="90">
        <f t="shared" si="0"/>
        <v>67.62924011257593</v>
      </c>
      <c r="K15" s="77"/>
      <c r="V15" s="77"/>
      <c r="W15" s="77"/>
      <c r="X15" s="77"/>
      <c r="Y15" s="77"/>
      <c r="Z15" s="77"/>
      <c r="AA15" s="77"/>
      <c r="AB15" s="77"/>
    </row>
    <row r="16" spans="1:28" s="69" customFormat="1" ht="15.75" customHeight="1">
      <c r="A16" s="85" t="s">
        <v>22</v>
      </c>
      <c r="B16" s="88">
        <v>10968.7</v>
      </c>
      <c r="C16" s="198">
        <v>70274</v>
      </c>
      <c r="D16" s="88">
        <v>25.9</v>
      </c>
      <c r="E16" s="88">
        <v>0.5</v>
      </c>
      <c r="F16" s="88">
        <v>57499.8</v>
      </c>
      <c r="G16" s="198">
        <v>0</v>
      </c>
      <c r="H16" s="89">
        <v>68548.20000000001</v>
      </c>
      <c r="I16" s="89">
        <v>70290</v>
      </c>
      <c r="J16" s="90">
        <f t="shared" si="0"/>
        <v>2.540985758925828</v>
      </c>
      <c r="K16" s="77"/>
      <c r="V16" s="77"/>
      <c r="W16" s="77"/>
      <c r="X16" s="77"/>
      <c r="Y16" s="77"/>
      <c r="Z16" s="77"/>
      <c r="AA16" s="77"/>
      <c r="AB16" s="77"/>
    </row>
    <row r="17" spans="1:28" s="69" customFormat="1" ht="15.75" customHeight="1">
      <c r="A17" s="85" t="s">
        <v>23</v>
      </c>
      <c r="B17" s="88">
        <v>19229.1</v>
      </c>
      <c r="C17" s="92" t="s">
        <v>35</v>
      </c>
      <c r="D17" s="88">
        <v>22.5</v>
      </c>
      <c r="E17" s="88"/>
      <c r="F17" s="88">
        <v>65412.8</v>
      </c>
      <c r="G17" s="198"/>
      <c r="H17" s="89">
        <v>84683.5</v>
      </c>
      <c r="I17" s="89"/>
      <c r="J17" s="90"/>
      <c r="K17" s="77"/>
      <c r="V17" s="77"/>
      <c r="W17" s="77"/>
      <c r="X17" s="77"/>
      <c r="Y17" s="77"/>
      <c r="Z17" s="77"/>
      <c r="AA17" s="77"/>
      <c r="AB17" s="77"/>
    </row>
    <row r="18" spans="1:28" s="69" customFormat="1" ht="15.75" customHeight="1">
      <c r="A18" s="85" t="s">
        <v>24</v>
      </c>
      <c r="B18" s="94">
        <v>1253</v>
      </c>
      <c r="C18" s="95" t="s">
        <v>35</v>
      </c>
      <c r="D18" s="88">
        <v>0</v>
      </c>
      <c r="E18" s="88"/>
      <c r="F18" s="94">
        <v>43936</v>
      </c>
      <c r="G18" s="198"/>
      <c r="H18" s="89">
        <v>45193.4</v>
      </c>
      <c r="I18" s="89"/>
      <c r="J18" s="90"/>
      <c r="K18" s="77"/>
      <c r="V18" s="77"/>
      <c r="W18" s="77"/>
      <c r="X18" s="77"/>
      <c r="Y18" s="77"/>
      <c r="Z18" s="77"/>
      <c r="AA18" s="77"/>
      <c r="AB18" s="77"/>
    </row>
    <row r="19" spans="1:28" s="69" customFormat="1" ht="15.75" customHeight="1">
      <c r="A19" s="96" t="s">
        <v>31</v>
      </c>
      <c r="B19" s="154">
        <f>SUM(B7:B18)</f>
        <v>362217.3</v>
      </c>
      <c r="C19" s="154" t="s">
        <v>35</v>
      </c>
      <c r="D19" s="154">
        <f>SUM(D7:D18)</f>
        <v>26166.4</v>
      </c>
      <c r="E19" s="154" t="s">
        <v>35</v>
      </c>
      <c r="F19" s="199">
        <f>SUM(F7:F18)</f>
        <v>207893.3</v>
      </c>
      <c r="G19" s="200" t="s">
        <v>35</v>
      </c>
      <c r="H19" s="154">
        <f>SUM(H7:H18)</f>
        <v>596477.7999999999</v>
      </c>
      <c r="I19" s="97" t="s">
        <v>35</v>
      </c>
      <c r="J19" s="98"/>
      <c r="K19" s="77"/>
      <c r="V19" s="77"/>
      <c r="W19" s="77"/>
      <c r="X19" s="77"/>
      <c r="Y19" s="77"/>
      <c r="Z19" s="77"/>
      <c r="AA19" s="77"/>
      <c r="AB19" s="77"/>
    </row>
    <row r="20" spans="1:28" s="69" customFormat="1" ht="15.75" customHeight="1">
      <c r="A20" s="171" t="s">
        <v>113</v>
      </c>
      <c r="B20" s="156">
        <f>B19/$H19</f>
        <v>0.6072603205014504</v>
      </c>
      <c r="C20" s="72"/>
      <c r="D20" s="156">
        <f>D19/$H19</f>
        <v>0.04386818755031621</v>
      </c>
      <c r="E20" s="72"/>
      <c r="F20" s="156">
        <f>F19/$H19</f>
        <v>0.3485348490756907</v>
      </c>
      <c r="G20" s="99"/>
      <c r="H20" s="99"/>
      <c r="I20" s="99"/>
      <c r="J20" s="99"/>
      <c r="K20" s="77"/>
      <c r="L20" s="36"/>
      <c r="M20" s="36"/>
      <c r="N20" s="36"/>
      <c r="O20" s="36"/>
      <c r="P20" s="36"/>
      <c r="Q20" s="36"/>
      <c r="R20" s="36"/>
      <c r="S20" s="36"/>
      <c r="T20" s="36"/>
      <c r="U20" s="36"/>
      <c r="V20" s="77"/>
      <c r="W20" s="77"/>
      <c r="X20" s="77"/>
      <c r="Y20" s="77"/>
      <c r="Z20" s="77"/>
      <c r="AA20" s="77"/>
      <c r="AB20" s="77"/>
    </row>
    <row r="21" spans="1:28" s="69" customFormat="1" ht="15.75" customHeight="1">
      <c r="A21" s="177" t="s">
        <v>182</v>
      </c>
      <c r="B21" s="155">
        <f>SUM(B7:B16)</f>
        <v>341735.2</v>
      </c>
      <c r="C21" s="155">
        <f aca="true" t="shared" si="1" ref="C21:I21">SUM(C7:C16)</f>
        <v>239272.2</v>
      </c>
      <c r="D21" s="155">
        <f t="shared" si="1"/>
        <v>26143.9</v>
      </c>
      <c r="E21" s="155">
        <f t="shared" si="1"/>
        <v>0.5</v>
      </c>
      <c r="F21" s="155">
        <f t="shared" si="1"/>
        <v>98544.5</v>
      </c>
      <c r="G21" s="155">
        <f t="shared" si="1"/>
        <v>157013.7</v>
      </c>
      <c r="H21" s="155">
        <f t="shared" si="1"/>
        <v>466600.89999999997</v>
      </c>
      <c r="I21" s="155">
        <f t="shared" si="1"/>
        <v>396417.69999999995</v>
      </c>
      <c r="J21" s="101">
        <f>I21/H21*100-100</f>
        <v>-15.04137690261635</v>
      </c>
      <c r="K21" s="77"/>
      <c r="L21" s="36"/>
      <c r="M21" s="36"/>
      <c r="N21" s="36"/>
      <c r="O21" s="36"/>
      <c r="P21" s="36"/>
      <c r="Q21" s="36"/>
      <c r="R21" s="36"/>
      <c r="S21" s="36"/>
      <c r="T21" s="36"/>
      <c r="U21" s="36"/>
      <c r="V21" s="77"/>
      <c r="W21" s="77"/>
      <c r="X21" s="77"/>
      <c r="Y21" s="77"/>
      <c r="Z21" s="77"/>
      <c r="AA21" s="77"/>
      <c r="AB21" s="77"/>
    </row>
    <row r="22" spans="1:28" s="69" customFormat="1" ht="15.75" customHeight="1">
      <c r="A22" s="171" t="s">
        <v>183</v>
      </c>
      <c r="B22" s="100">
        <f>B21/$H21</f>
        <v>0.7323929293749756</v>
      </c>
      <c r="C22" s="100">
        <f>C21/$I21</f>
        <v>0.6035860659097715</v>
      </c>
      <c r="D22" s="100">
        <f>D21/$H21</f>
        <v>0.056030539160983196</v>
      </c>
      <c r="E22" s="100">
        <f>E21/$I21</f>
        <v>1.2612958503114268E-06</v>
      </c>
      <c r="F22" s="100">
        <f>F21/$H21</f>
        <v>0.2111965493422752</v>
      </c>
      <c r="G22" s="100">
        <f>G21/$I21</f>
        <v>0.39608145650408655</v>
      </c>
      <c r="H22" s="100"/>
      <c r="I22" s="99"/>
      <c r="J22" s="99"/>
      <c r="K22" s="77"/>
      <c r="L22" s="36"/>
      <c r="M22" s="36"/>
      <c r="N22" s="36"/>
      <c r="O22" s="36"/>
      <c r="P22" s="36"/>
      <c r="Q22" s="36"/>
      <c r="R22" s="36"/>
      <c r="S22" s="36"/>
      <c r="T22" s="36"/>
      <c r="U22" s="36"/>
      <c r="V22" s="77"/>
      <c r="W22" s="77"/>
      <c r="X22" s="77"/>
      <c r="Y22" s="77"/>
      <c r="Z22" s="77"/>
      <c r="AA22" s="77"/>
      <c r="AB22" s="77"/>
    </row>
    <row r="23" spans="1:28" s="69" customFormat="1" ht="15.75" customHeight="1">
      <c r="A23" s="187" t="s">
        <v>129</v>
      </c>
      <c r="B23" s="103"/>
      <c r="C23" s="103"/>
      <c r="D23" s="103"/>
      <c r="E23" s="103"/>
      <c r="F23" s="103"/>
      <c r="G23" s="103"/>
      <c r="H23" s="103"/>
      <c r="I23" s="103"/>
      <c r="J23" s="104"/>
      <c r="K23" s="77"/>
      <c r="L23" s="36"/>
      <c r="M23" s="36"/>
      <c r="N23" s="36"/>
      <c r="O23" s="36"/>
      <c r="P23" s="36"/>
      <c r="Q23" s="36"/>
      <c r="R23" s="36"/>
      <c r="S23" s="36"/>
      <c r="T23" s="36"/>
      <c r="U23" s="36"/>
      <c r="V23" s="77"/>
      <c r="W23" s="77"/>
      <c r="X23" s="77"/>
      <c r="Y23" s="77"/>
      <c r="Z23" s="77"/>
      <c r="AA23" s="77"/>
      <c r="AB23" s="77"/>
    </row>
    <row r="25" spans="11:33" ht="15" customHeight="1">
      <c r="K25" s="2"/>
      <c r="L25" s="2"/>
      <c r="M25" s="2"/>
      <c r="N25" s="2"/>
      <c r="O25" s="2"/>
      <c r="P25" s="2"/>
      <c r="Q25" s="2"/>
      <c r="R25" s="2"/>
      <c r="S25" s="2"/>
      <c r="T25" s="2"/>
      <c r="U25" s="2"/>
      <c r="V25" s="2"/>
      <c r="W25" s="2"/>
      <c r="X25" s="2"/>
      <c r="Y25" s="2"/>
      <c r="Z25" s="2"/>
      <c r="AD25" s="36"/>
      <c r="AE25" s="36"/>
      <c r="AF25" s="36"/>
      <c r="AG25" s="36"/>
    </row>
    <row r="26" spans="11:26" ht="15" customHeight="1">
      <c r="K26" s="2"/>
      <c r="L26" s="2"/>
      <c r="M26" s="2"/>
      <c r="N26" s="2"/>
      <c r="O26" s="2"/>
      <c r="P26" s="2"/>
      <c r="Q26" s="2"/>
      <c r="R26" s="2"/>
      <c r="S26" s="2"/>
      <c r="T26" s="2"/>
      <c r="U26" s="2"/>
      <c r="V26" s="2"/>
      <c r="W26" s="2"/>
      <c r="X26" s="2"/>
      <c r="Y26" s="2"/>
      <c r="Z26" s="2"/>
    </row>
    <row r="27" spans="11:26" ht="15" customHeight="1">
      <c r="K27" s="2"/>
      <c r="L27" s="2"/>
      <c r="M27" s="2"/>
      <c r="N27" s="2"/>
      <c r="O27" s="2"/>
      <c r="P27" s="2"/>
      <c r="Q27" s="2"/>
      <c r="R27" s="2"/>
      <c r="S27" s="2"/>
      <c r="T27" s="2"/>
      <c r="U27" s="2"/>
      <c r="V27" s="2"/>
      <c r="W27" s="2"/>
      <c r="X27" s="2"/>
      <c r="Y27" s="2"/>
      <c r="Z27" s="2"/>
    </row>
    <row r="28" spans="11:33" ht="15" customHeight="1">
      <c r="K28" s="2"/>
      <c r="L28" s="2"/>
      <c r="M28" s="2"/>
      <c r="N28" s="2"/>
      <c r="O28" s="2"/>
      <c r="P28" s="2"/>
      <c r="Q28" s="2"/>
      <c r="R28" s="2"/>
      <c r="S28" s="2"/>
      <c r="T28" s="2"/>
      <c r="U28" s="2"/>
      <c r="V28" s="2"/>
      <c r="W28" s="2"/>
      <c r="X28" s="2"/>
      <c r="Y28" s="2"/>
      <c r="Z28" s="2"/>
      <c r="AD28" s="36"/>
      <c r="AE28" s="36"/>
      <c r="AF28" s="36"/>
      <c r="AG28" s="36"/>
    </row>
    <row r="29" spans="11:26" ht="15" customHeight="1">
      <c r="K29" s="2"/>
      <c r="L29" s="2"/>
      <c r="M29" s="2"/>
      <c r="N29" s="2"/>
      <c r="O29" s="2"/>
      <c r="P29" s="2"/>
      <c r="Q29" s="2"/>
      <c r="R29" s="2"/>
      <c r="S29" s="2"/>
      <c r="T29" s="2"/>
      <c r="U29" s="2"/>
      <c r="V29" s="2"/>
      <c r="W29" s="2"/>
      <c r="X29" s="2"/>
      <c r="Y29" s="2"/>
      <c r="Z29" s="2"/>
    </row>
    <row r="30" spans="11:26" ht="15" customHeight="1">
      <c r="K30" s="2"/>
      <c r="L30" s="2"/>
      <c r="M30" s="2"/>
      <c r="N30" s="2"/>
      <c r="O30" s="2"/>
      <c r="P30" s="2"/>
      <c r="Q30" s="2"/>
      <c r="R30" s="2"/>
      <c r="S30" s="2"/>
      <c r="T30" s="2"/>
      <c r="U30" s="2"/>
      <c r="V30" s="2"/>
      <c r="W30" s="2"/>
      <c r="X30" s="2"/>
      <c r="Y30" s="2"/>
      <c r="Z30" s="2"/>
    </row>
    <row r="31" spans="11:26" ht="15" customHeight="1">
      <c r="K31" s="2"/>
      <c r="L31" s="2"/>
      <c r="M31" s="2"/>
      <c r="N31" s="2"/>
      <c r="O31" s="2"/>
      <c r="P31" s="2"/>
      <c r="Q31" s="2"/>
      <c r="R31" s="2"/>
      <c r="S31" s="2"/>
      <c r="T31" s="2"/>
      <c r="U31" s="2"/>
      <c r="V31" s="2"/>
      <c r="W31" s="2"/>
      <c r="X31" s="2"/>
      <c r="Y31" s="2"/>
      <c r="Z31" s="2"/>
    </row>
    <row r="32" spans="11:26" ht="15" customHeight="1">
      <c r="K32" s="2"/>
      <c r="L32" s="2"/>
      <c r="M32" s="2"/>
      <c r="N32" s="2"/>
      <c r="O32" s="2"/>
      <c r="P32" s="2"/>
      <c r="Q32" s="2"/>
      <c r="R32" s="2"/>
      <c r="S32" s="2"/>
      <c r="T32" s="2"/>
      <c r="U32" s="2"/>
      <c r="V32" s="2"/>
      <c r="W32" s="2"/>
      <c r="X32" s="2"/>
      <c r="Y32" s="2"/>
      <c r="Z32" s="2"/>
    </row>
    <row r="33" spans="11:26" ht="15" customHeight="1">
      <c r="K33" s="2"/>
      <c r="L33" s="2"/>
      <c r="M33" s="2"/>
      <c r="N33" s="2"/>
      <c r="O33" s="2"/>
      <c r="P33" s="2"/>
      <c r="Q33" s="2"/>
      <c r="R33" s="2"/>
      <c r="S33" s="2"/>
      <c r="T33" s="2"/>
      <c r="U33" s="2"/>
      <c r="V33" s="2"/>
      <c r="W33" s="2"/>
      <c r="X33" s="2"/>
      <c r="Y33" s="2"/>
      <c r="Z33" s="2"/>
    </row>
    <row r="34" spans="11:26" ht="15" customHeight="1">
      <c r="K34" s="2"/>
      <c r="L34" s="2"/>
      <c r="M34" s="2"/>
      <c r="N34" s="2"/>
      <c r="O34" s="2"/>
      <c r="P34" s="2"/>
      <c r="Q34" s="2"/>
      <c r="R34" s="2"/>
      <c r="S34" s="2"/>
      <c r="T34" s="2"/>
      <c r="U34" s="2"/>
      <c r="V34" s="2"/>
      <c r="W34" s="2"/>
      <c r="X34" s="2"/>
      <c r="Y34" s="2"/>
      <c r="Z34" s="2"/>
    </row>
    <row r="35" spans="11:26" ht="15" customHeight="1">
      <c r="K35" s="2"/>
      <c r="L35" s="2"/>
      <c r="M35" s="2"/>
      <c r="N35" s="2"/>
      <c r="O35" s="2"/>
      <c r="P35" s="2"/>
      <c r="Q35" s="2"/>
      <c r="R35" s="2"/>
      <c r="S35" s="2"/>
      <c r="T35" s="2"/>
      <c r="U35" s="2"/>
      <c r="V35" s="2"/>
      <c r="W35" s="2"/>
      <c r="X35" s="2"/>
      <c r="Y35" s="2"/>
      <c r="Z35" s="2"/>
    </row>
    <row r="36" spans="11:34" ht="15" customHeight="1">
      <c r="K36" s="2"/>
      <c r="L36" s="2"/>
      <c r="M36" s="2"/>
      <c r="N36" s="2"/>
      <c r="O36" s="2"/>
      <c r="P36" s="2"/>
      <c r="Q36" s="2"/>
      <c r="R36" s="2"/>
      <c r="S36" s="2"/>
      <c r="T36" s="2"/>
      <c r="U36" s="2"/>
      <c r="V36" s="2"/>
      <c r="W36" s="2"/>
      <c r="X36" s="2"/>
      <c r="Y36" s="2"/>
      <c r="Z36" s="2"/>
      <c r="AH36" s="35" t="str">
        <f>G19</f>
        <v> </v>
      </c>
    </row>
    <row r="37" spans="11:26" ht="15" customHeight="1">
      <c r="K37" s="2"/>
      <c r="L37" s="2"/>
      <c r="M37" s="2"/>
      <c r="N37" s="2"/>
      <c r="O37" s="2"/>
      <c r="P37" s="2"/>
      <c r="Q37" s="2"/>
      <c r="R37" s="2"/>
      <c r="S37" s="2"/>
      <c r="T37" s="2"/>
      <c r="U37" s="2"/>
      <c r="V37" s="2"/>
      <c r="W37" s="2"/>
      <c r="X37" s="2"/>
      <c r="Y37" s="2"/>
      <c r="Z37" s="2"/>
    </row>
    <row r="38" spans="11:26" ht="15" customHeight="1">
      <c r="K38" s="2"/>
      <c r="L38" s="2"/>
      <c r="M38" s="2"/>
      <c r="N38" s="2"/>
      <c r="O38" s="2"/>
      <c r="P38" s="2"/>
      <c r="Q38" s="2"/>
      <c r="R38" s="2"/>
      <c r="S38" s="2"/>
      <c r="T38" s="2"/>
      <c r="U38" s="2"/>
      <c r="V38" s="2"/>
      <c r="W38" s="2"/>
      <c r="X38" s="2"/>
      <c r="Y38" s="2"/>
      <c r="Z38" s="2"/>
    </row>
    <row r="39" spans="11:26" ht="15" customHeight="1">
      <c r="K39" s="2"/>
      <c r="L39" s="2"/>
      <c r="M39" s="2"/>
      <c r="N39" s="2"/>
      <c r="O39" s="2"/>
      <c r="P39" s="2"/>
      <c r="Q39" s="2"/>
      <c r="R39" s="2"/>
      <c r="S39" s="2"/>
      <c r="T39" s="2"/>
      <c r="U39" s="2"/>
      <c r="V39" s="2"/>
      <c r="W39" s="2"/>
      <c r="X39" s="2"/>
      <c r="Y39" s="2"/>
      <c r="Z39" s="2"/>
    </row>
    <row r="40" spans="11:26" ht="15" customHeight="1">
      <c r="K40" s="2"/>
      <c r="L40" s="2"/>
      <c r="M40" s="2"/>
      <c r="N40" s="2"/>
      <c r="O40" s="2"/>
      <c r="P40" s="2"/>
      <c r="Q40" s="2"/>
      <c r="R40" s="2"/>
      <c r="S40" s="2"/>
      <c r="T40" s="2"/>
      <c r="U40" s="2"/>
      <c r="V40" s="2"/>
      <c r="W40" s="2"/>
      <c r="X40" s="2"/>
      <c r="Y40" s="2"/>
      <c r="Z40" s="2"/>
    </row>
    <row r="41" spans="11:26" ht="15" customHeight="1">
      <c r="K41" s="2"/>
      <c r="L41" s="2"/>
      <c r="M41" s="2"/>
      <c r="N41" s="2"/>
      <c r="O41" s="2"/>
      <c r="P41" s="2"/>
      <c r="Q41" s="2"/>
      <c r="R41" s="2"/>
      <c r="S41" s="2"/>
      <c r="T41" s="2"/>
      <c r="U41" s="2"/>
      <c r="V41" s="2"/>
      <c r="W41" s="2"/>
      <c r="X41" s="2"/>
      <c r="Y41" s="2"/>
      <c r="Z41" s="2"/>
    </row>
    <row r="42" spans="11:26" ht="15" customHeight="1">
      <c r="K42" s="2"/>
      <c r="L42" s="2"/>
      <c r="M42" s="2"/>
      <c r="N42" s="2"/>
      <c r="O42" s="2"/>
      <c r="P42" s="2"/>
      <c r="Q42" s="2"/>
      <c r="R42" s="2"/>
      <c r="S42" s="2"/>
      <c r="T42" s="2"/>
      <c r="U42" s="2"/>
      <c r="V42" s="2"/>
      <c r="W42" s="2"/>
      <c r="X42" s="2"/>
      <c r="Y42" s="2"/>
      <c r="Z42" s="2"/>
    </row>
    <row r="43" spans="1:10" ht="32.25" customHeight="1">
      <c r="A43" s="261" t="s">
        <v>190</v>
      </c>
      <c r="B43" s="262"/>
      <c r="C43" s="262"/>
      <c r="D43" s="262"/>
      <c r="E43" s="262"/>
      <c r="F43" s="262"/>
      <c r="G43" s="262"/>
      <c r="H43" s="262"/>
      <c r="I43" s="262"/>
      <c r="J43" s="263"/>
    </row>
    <row r="45" ht="15.75" customHeight="1"/>
  </sheetData>
  <sheetProtection/>
  <mergeCells count="8">
    <mergeCell ref="A43:J43"/>
    <mergeCell ref="A1:J1"/>
    <mergeCell ref="B5:C5"/>
    <mergeCell ref="D5:E5"/>
    <mergeCell ref="F5:G5"/>
    <mergeCell ref="A3:J3"/>
    <mergeCell ref="A4:J4"/>
    <mergeCell ref="H5:J5"/>
  </mergeCells>
  <printOptions horizontalCentered="1"/>
  <pageMargins left="0.5905511811023623" right="0.5905511811023623" top="0.7480314960629921" bottom="0.7874015748031497" header="0.5118110236220472" footer="0.5905511811023623"/>
  <pageSetup horizontalDpi="600" verticalDpi="600" orientation="portrait" scale="95" r:id="rId2"/>
  <headerFooter alignWithMargins="0">
    <oddFooter>&amp;C&amp;10&amp;A</oddFooter>
  </headerFooter>
  <drawing r:id="rId1"/>
</worksheet>
</file>

<file path=xl/worksheets/sheet4.xml><?xml version="1.0" encoding="utf-8"?>
<worksheet xmlns="http://schemas.openxmlformats.org/spreadsheetml/2006/main" xmlns:r="http://schemas.openxmlformats.org/officeDocument/2006/relationships">
  <dimension ref="A1:L47"/>
  <sheetViews>
    <sheetView zoomScale="98" zoomScaleNormal="98" zoomScalePageLayoutView="0" workbookViewId="0" topLeftCell="A1">
      <selection activeCell="B1" sqref="B1:E1"/>
    </sheetView>
  </sheetViews>
  <sheetFormatPr defaultColWidth="10.90625" defaultRowHeight="18"/>
  <cols>
    <col min="1" max="1" width="10.2734375" style="2" customWidth="1"/>
    <col min="2" max="6" width="10.2734375" style="0" customWidth="1"/>
    <col min="7" max="7" width="5.72265625" style="2" customWidth="1"/>
    <col min="8" max="11" width="7.90625" style="2" customWidth="1"/>
    <col min="12" max="16384" width="10.90625" style="2" customWidth="1"/>
  </cols>
  <sheetData>
    <row r="1" spans="2:6" s="105" customFormat="1" ht="16.5" customHeight="1">
      <c r="B1" s="264" t="s">
        <v>1</v>
      </c>
      <c r="C1" s="264"/>
      <c r="D1" s="264"/>
      <c r="E1" s="264"/>
      <c r="F1" s="106"/>
    </row>
    <row r="2" spans="1:6" s="105" customFormat="1" ht="11.25" customHeight="1">
      <c r="A2" s="107"/>
      <c r="B2" s="107"/>
      <c r="C2" s="107"/>
      <c r="D2" s="107"/>
      <c r="E2" s="106"/>
      <c r="F2" s="106"/>
    </row>
    <row r="3" spans="2:6" s="105" customFormat="1" ht="15.75" customHeight="1">
      <c r="B3" s="267" t="s">
        <v>104</v>
      </c>
      <c r="C3" s="268"/>
      <c r="D3" s="268"/>
      <c r="E3" s="269"/>
      <c r="F3" s="106"/>
    </row>
    <row r="4" spans="2:6" s="105" customFormat="1" ht="15.75" customHeight="1">
      <c r="B4" s="270" t="s">
        <v>102</v>
      </c>
      <c r="C4" s="271"/>
      <c r="D4" s="271"/>
      <c r="E4" s="272"/>
      <c r="F4" s="106"/>
    </row>
    <row r="5" spans="2:6" s="69" customFormat="1" ht="15.75" customHeight="1">
      <c r="B5" s="71" t="s">
        <v>58</v>
      </c>
      <c r="C5" s="170">
        <v>2009</v>
      </c>
      <c r="D5" s="170">
        <v>2010</v>
      </c>
      <c r="E5" s="170">
        <v>2011</v>
      </c>
      <c r="F5" s="70"/>
    </row>
    <row r="6" spans="2:8" s="69" customFormat="1" ht="15.75" customHeight="1">
      <c r="B6" s="73" t="s">
        <v>59</v>
      </c>
      <c r="C6" s="74">
        <v>94867.2492</v>
      </c>
      <c r="D6" s="74">
        <v>106876.7561</v>
      </c>
      <c r="E6" s="74">
        <f>4!I7</f>
        <v>68978.40000000001</v>
      </c>
      <c r="F6" s="210"/>
      <c r="G6" s="210"/>
      <c r="H6" s="210"/>
    </row>
    <row r="7" spans="2:8" s="69" customFormat="1" ht="15.75" customHeight="1">
      <c r="B7" s="73" t="s">
        <v>60</v>
      </c>
      <c r="C7" s="74">
        <v>47286.0153</v>
      </c>
      <c r="D7" s="74">
        <v>61811.9079</v>
      </c>
      <c r="E7" s="74">
        <f>4!I8</f>
        <v>68833.1</v>
      </c>
      <c r="F7" s="210"/>
      <c r="G7" s="210"/>
      <c r="H7" s="210"/>
    </row>
    <row r="8" spans="2:8" s="69" customFormat="1" ht="15.75" customHeight="1">
      <c r="B8" s="73" t="s">
        <v>61</v>
      </c>
      <c r="C8" s="74">
        <v>55381.983</v>
      </c>
      <c r="D8" s="74">
        <v>74563.38190000001</v>
      </c>
      <c r="E8" s="74">
        <f>4!I9</f>
        <v>41801.2</v>
      </c>
      <c r="F8" s="210"/>
      <c r="G8" s="210"/>
      <c r="H8" s="210"/>
    </row>
    <row r="9" spans="2:8" s="69" customFormat="1" ht="15.75" customHeight="1">
      <c r="B9" s="73" t="s">
        <v>62</v>
      </c>
      <c r="C9" s="74">
        <v>45850.055</v>
      </c>
      <c r="D9" s="74">
        <v>7434.7864</v>
      </c>
      <c r="E9" s="74">
        <f>4!I10</f>
        <v>2162.7999999999997</v>
      </c>
      <c r="F9" s="246"/>
      <c r="G9" s="246"/>
      <c r="H9" s="247"/>
    </row>
    <row r="10" spans="2:7" s="69" customFormat="1" ht="15.75" customHeight="1">
      <c r="B10" s="73" t="s">
        <v>63</v>
      </c>
      <c r="C10" s="74">
        <v>9523.1314</v>
      </c>
      <c r="D10" s="74">
        <v>7036.9037</v>
      </c>
      <c r="E10" s="74">
        <f>4!I11</f>
        <v>1758</v>
      </c>
      <c r="F10" s="70"/>
      <c r="G10" s="157"/>
    </row>
    <row r="11" spans="2:6" s="69" customFormat="1" ht="15.75" customHeight="1">
      <c r="B11" s="73" t="s">
        <v>64</v>
      </c>
      <c r="C11" s="74">
        <v>18650.1337</v>
      </c>
      <c r="D11" s="74">
        <v>6819.9494</v>
      </c>
      <c r="E11" s="74">
        <f>4!I12</f>
        <v>2204.7999999999997</v>
      </c>
      <c r="F11" s="70"/>
    </row>
    <row r="12" spans="2:8" s="69" customFormat="1" ht="15.75" customHeight="1">
      <c r="B12" s="73" t="s">
        <v>65</v>
      </c>
      <c r="C12" s="74">
        <v>114047.59629999999</v>
      </c>
      <c r="D12" s="74">
        <v>86149.5027</v>
      </c>
      <c r="E12" s="74">
        <f>4!I13</f>
        <v>16447</v>
      </c>
      <c r="F12" s="174"/>
      <c r="G12" s="174"/>
      <c r="H12" s="174"/>
    </row>
    <row r="13" spans="2:7" s="69" customFormat="1" ht="15.75" customHeight="1">
      <c r="B13" s="73" t="s">
        <v>66</v>
      </c>
      <c r="C13" s="74">
        <v>84599.599</v>
      </c>
      <c r="D13" s="74">
        <v>6853.6544</v>
      </c>
      <c r="E13" s="74">
        <f>4!I14</f>
        <v>56042.50000000001</v>
      </c>
      <c r="F13" s="210"/>
      <c r="G13" s="210"/>
    </row>
    <row r="14" spans="2:10" s="69" customFormat="1" ht="15.75" customHeight="1">
      <c r="B14" s="73" t="s">
        <v>67</v>
      </c>
      <c r="C14" s="74">
        <v>8273.4213</v>
      </c>
      <c r="D14" s="74">
        <v>40506.1307</v>
      </c>
      <c r="E14" s="74">
        <f>4!I15</f>
        <v>67899.9</v>
      </c>
      <c r="F14" s="174"/>
      <c r="H14" s="174"/>
      <c r="I14" s="174"/>
      <c r="J14" s="174"/>
    </row>
    <row r="15" spans="2:6" s="69" customFormat="1" ht="15.75" customHeight="1">
      <c r="B15" s="73" t="s">
        <v>68</v>
      </c>
      <c r="C15" s="74">
        <v>117430.7795</v>
      </c>
      <c r="D15" s="74">
        <v>68548.15209999999</v>
      </c>
      <c r="E15" s="74">
        <f>4!I16</f>
        <v>70290</v>
      </c>
      <c r="F15" s="70"/>
    </row>
    <row r="16" spans="2:6" s="69" customFormat="1" ht="15.75" customHeight="1">
      <c r="B16" s="73" t="s">
        <v>69</v>
      </c>
      <c r="C16" s="74">
        <v>74489.1339</v>
      </c>
      <c r="D16" s="74">
        <v>84683.54729999999</v>
      </c>
      <c r="E16" s="74"/>
      <c r="F16" s="70"/>
    </row>
    <row r="17" spans="2:6" s="69" customFormat="1" ht="15.75" customHeight="1">
      <c r="B17" s="75" t="s">
        <v>70</v>
      </c>
      <c r="C17" s="76">
        <v>69570.1988</v>
      </c>
      <c r="D17" s="76">
        <v>45193.5206</v>
      </c>
      <c r="E17" s="76"/>
      <c r="F17" s="70"/>
    </row>
    <row r="18" spans="2:6" ht="15" customHeight="1">
      <c r="B18" s="2"/>
      <c r="C18" s="2"/>
      <c r="D18" s="2"/>
      <c r="E18" s="2"/>
      <c r="F18" s="2"/>
    </row>
    <row r="19" spans="2:6" ht="12">
      <c r="B19" s="2"/>
      <c r="C19" s="2"/>
      <c r="D19" s="2"/>
      <c r="E19" s="2"/>
      <c r="F19" s="2"/>
    </row>
    <row r="20" spans="2:6" ht="12" customHeight="1">
      <c r="B20" s="2"/>
      <c r="C20" s="2"/>
      <c r="D20" s="2"/>
      <c r="E20" s="2"/>
      <c r="F20" s="2"/>
    </row>
    <row r="21" spans="2:6" ht="12">
      <c r="B21" s="2"/>
      <c r="C21" s="2"/>
      <c r="D21" s="2"/>
      <c r="E21" s="2"/>
      <c r="F21" s="2"/>
    </row>
    <row r="22" spans="2:6" ht="12">
      <c r="B22" s="2"/>
      <c r="C22" s="2"/>
      <c r="D22" s="2"/>
      <c r="E22" s="2"/>
      <c r="F22" s="2"/>
    </row>
    <row r="23" spans="2:6" ht="12">
      <c r="B23" s="2"/>
      <c r="C23" s="2"/>
      <c r="D23" s="2"/>
      <c r="E23" s="2"/>
      <c r="F23" s="2"/>
    </row>
    <row r="24" spans="2:6" ht="12">
      <c r="B24" s="2"/>
      <c r="C24" s="2"/>
      <c r="D24" s="2"/>
      <c r="E24" s="2"/>
      <c r="F24" s="2"/>
    </row>
    <row r="25" spans="2:6" ht="12">
      <c r="B25" s="2"/>
      <c r="C25" s="2"/>
      <c r="D25" s="2"/>
      <c r="E25" s="2"/>
      <c r="F25" s="2"/>
    </row>
    <row r="26" spans="2:12" ht="12">
      <c r="B26" s="2"/>
      <c r="C26" s="2"/>
      <c r="D26" s="2"/>
      <c r="E26" s="2"/>
      <c r="F26" s="2"/>
      <c r="L26" s="43"/>
    </row>
    <row r="27" spans="2:6" ht="12">
      <c r="B27" s="2"/>
      <c r="C27" s="2"/>
      <c r="D27" s="2"/>
      <c r="E27" s="2"/>
      <c r="F27" s="2"/>
    </row>
    <row r="28" spans="2:6" ht="12">
      <c r="B28" s="2"/>
      <c r="C28" s="2"/>
      <c r="D28" s="2"/>
      <c r="E28" s="2"/>
      <c r="F28" s="2"/>
    </row>
    <row r="29" spans="2:6" ht="12">
      <c r="B29" s="2"/>
      <c r="C29" s="2"/>
      <c r="D29" s="2"/>
      <c r="E29" s="2"/>
      <c r="F29" s="2"/>
    </row>
    <row r="30" spans="2:6" ht="12">
      <c r="B30" s="2"/>
      <c r="C30" s="2"/>
      <c r="D30" s="2"/>
      <c r="E30" s="2"/>
      <c r="F30" s="2"/>
    </row>
    <row r="31" spans="2:6" ht="12">
      <c r="B31" s="2"/>
      <c r="C31" s="2"/>
      <c r="D31" s="2"/>
      <c r="E31" s="2"/>
      <c r="F31" s="2"/>
    </row>
    <row r="32" spans="2:6" ht="12">
      <c r="B32" s="2"/>
      <c r="C32" s="2"/>
      <c r="D32" s="2"/>
      <c r="E32" s="2"/>
      <c r="F32" s="2"/>
    </row>
    <row r="33" spans="2:6" ht="12">
      <c r="B33" s="2"/>
      <c r="C33" s="2"/>
      <c r="D33" s="2"/>
      <c r="E33" s="2"/>
      <c r="F33" s="2"/>
    </row>
    <row r="34" spans="2:6" ht="12">
      <c r="B34" s="2"/>
      <c r="C34" s="2"/>
      <c r="D34" s="2"/>
      <c r="E34" s="2"/>
      <c r="F34" s="2"/>
    </row>
    <row r="35" spans="2:6" ht="12">
      <c r="B35" s="2"/>
      <c r="C35" s="2"/>
      <c r="D35" s="2"/>
      <c r="E35" s="2"/>
      <c r="F35" s="2"/>
    </row>
    <row r="36" spans="2:12" ht="12">
      <c r="B36" s="2"/>
      <c r="C36" s="2"/>
      <c r="D36" s="2"/>
      <c r="E36" s="2"/>
      <c r="F36" s="2"/>
      <c r="I36" s="10"/>
      <c r="J36" s="10"/>
      <c r="K36" s="10"/>
      <c r="L36" s="10"/>
    </row>
    <row r="37" spans="1:6" ht="57" customHeight="1">
      <c r="A37" s="261" t="s">
        <v>196</v>
      </c>
      <c r="B37" s="262"/>
      <c r="C37" s="262"/>
      <c r="D37" s="262"/>
      <c r="E37" s="262"/>
      <c r="F37" s="263"/>
    </row>
    <row r="38" spans="2:6" ht="12">
      <c r="B38" s="2"/>
      <c r="C38" s="2"/>
      <c r="D38" s="2"/>
      <c r="E38" s="2"/>
      <c r="F38" s="2"/>
    </row>
    <row r="39" spans="1:9" ht="12">
      <c r="A39" s="276"/>
      <c r="B39" s="277"/>
      <c r="C39" s="277"/>
      <c r="D39" s="277"/>
      <c r="E39" s="277"/>
      <c r="F39" s="277"/>
      <c r="G39" s="277"/>
      <c r="H39" s="277"/>
      <c r="I39" s="277"/>
    </row>
    <row r="40" spans="2:6" ht="12">
      <c r="B40" s="2"/>
      <c r="C40" s="2"/>
      <c r="D40" s="2"/>
      <c r="E40" s="2"/>
      <c r="F40" s="2"/>
    </row>
    <row r="41" spans="2:6" ht="12">
      <c r="B41" s="2"/>
      <c r="C41" s="2"/>
      <c r="D41" s="2"/>
      <c r="E41" s="2"/>
      <c r="F41" s="2"/>
    </row>
    <row r="42" spans="2:6" ht="12">
      <c r="B42" s="2"/>
      <c r="C42" s="2"/>
      <c r="D42" s="2"/>
      <c r="E42" s="2"/>
      <c r="F42" s="2"/>
    </row>
    <row r="43" spans="7:8" ht="5.25" customHeight="1">
      <c r="G43" s="39"/>
      <c r="H43" s="39"/>
    </row>
    <row r="44" spans="2:6" ht="12">
      <c r="B44" s="2"/>
      <c r="C44" s="2"/>
      <c r="D44" s="2"/>
      <c r="E44" s="2"/>
      <c r="F44" s="2"/>
    </row>
    <row r="47" spans="1:12" ht="18" customHeight="1">
      <c r="A47" s="36"/>
      <c r="B47" s="36"/>
      <c r="C47" s="36"/>
      <c r="D47" s="36"/>
      <c r="E47" s="36"/>
      <c r="F47" s="36"/>
      <c r="G47" s="36"/>
      <c r="H47" s="36"/>
      <c r="I47" s="36"/>
      <c r="J47" s="36"/>
      <c r="K47" s="36"/>
      <c r="L47" s="36"/>
    </row>
  </sheetData>
  <sheetProtection/>
  <mergeCells count="5">
    <mergeCell ref="B3:E3"/>
    <mergeCell ref="B4:E4"/>
    <mergeCell ref="B1:E1"/>
    <mergeCell ref="A37:F37"/>
    <mergeCell ref="A39:I39"/>
  </mergeCells>
  <printOptions horizontalCentered="1"/>
  <pageMargins left="0.5511811023622047" right="0.4330708661417323" top="1.299212598425197" bottom="0.7874015748031497" header="0.5118110236220472" footer="0.5905511811023623"/>
  <pageSetup horizontalDpi="600" verticalDpi="600" orientation="portrait" r:id="rId2"/>
  <headerFooter alignWithMargins="0">
    <oddFooter>&amp;C&amp;10&amp;A</oddFooter>
  </headerFooter>
  <drawing r:id="rId1"/>
</worksheet>
</file>

<file path=xl/worksheets/sheet5.xml><?xml version="1.0" encoding="utf-8"?>
<worksheet xmlns="http://schemas.openxmlformats.org/spreadsheetml/2006/main" xmlns:r="http://schemas.openxmlformats.org/officeDocument/2006/relationships">
  <dimension ref="A1:AQ47"/>
  <sheetViews>
    <sheetView zoomScalePageLayoutView="0" workbookViewId="0" topLeftCell="A1">
      <selection activeCell="D1" sqref="D1"/>
    </sheetView>
  </sheetViews>
  <sheetFormatPr defaultColWidth="9.6328125" defaultRowHeight="18"/>
  <cols>
    <col min="1" max="1" width="11.2734375" style="2" customWidth="1"/>
    <col min="2" max="2" width="8.0859375" style="2" customWidth="1"/>
    <col min="3" max="3" width="7.8125" style="2" customWidth="1"/>
    <col min="4" max="4" width="8.18359375" style="2" customWidth="1"/>
    <col min="5" max="6" width="8.6328125" style="2" customWidth="1"/>
    <col min="7" max="7" width="8.36328125" style="2" customWidth="1"/>
    <col min="8" max="9" width="2.18359375" style="2" customWidth="1"/>
    <col min="10" max="10" width="7.36328125" style="2" customWidth="1"/>
    <col min="11" max="11" width="7.54296875" style="2" customWidth="1"/>
    <col min="12" max="12" width="8.18359375" style="2" customWidth="1"/>
    <col min="13" max="13" width="7.453125" style="2" customWidth="1"/>
    <col min="14" max="14" width="9.36328125" style="2" customWidth="1"/>
    <col min="15" max="37" width="11.2734375" style="2" customWidth="1"/>
    <col min="38" max="39" width="4.8125" style="2" customWidth="1"/>
    <col min="40" max="40" width="4.0859375" style="2" customWidth="1"/>
    <col min="41" max="41" width="5.8125" style="2" customWidth="1"/>
    <col min="42" max="16384" width="9.6328125" style="2" customWidth="1"/>
  </cols>
  <sheetData>
    <row r="1" spans="2:7" s="105" customFormat="1" ht="12.75">
      <c r="B1" s="116"/>
      <c r="C1" s="116"/>
      <c r="D1" s="116" t="s">
        <v>2</v>
      </c>
      <c r="E1" s="116"/>
      <c r="F1" s="116"/>
      <c r="G1" s="116"/>
    </row>
    <row r="2" s="105" customFormat="1" ht="12.75"/>
    <row r="3" spans="1:7" s="105" customFormat="1" ht="12.75">
      <c r="A3" s="283" t="s">
        <v>191</v>
      </c>
      <c r="B3" s="284"/>
      <c r="C3" s="284"/>
      <c r="D3" s="284"/>
      <c r="E3" s="284"/>
      <c r="F3" s="284"/>
      <c r="G3" s="285"/>
    </row>
    <row r="4" spans="1:7" s="105" customFormat="1" ht="12.75">
      <c r="A4" s="286" t="s">
        <v>186</v>
      </c>
      <c r="B4" s="287"/>
      <c r="C4" s="287"/>
      <c r="D4" s="287"/>
      <c r="E4" s="287"/>
      <c r="F4" s="287"/>
      <c r="G4" s="288"/>
    </row>
    <row r="5" spans="1:7" s="105" customFormat="1" ht="12.75">
      <c r="A5" s="280" t="s">
        <v>30</v>
      </c>
      <c r="B5" s="281"/>
      <c r="C5" s="281"/>
      <c r="D5" s="281"/>
      <c r="E5" s="281"/>
      <c r="F5" s="281"/>
      <c r="G5" s="282"/>
    </row>
    <row r="6" spans="1:7" s="69" customFormat="1" ht="28.5" customHeight="1">
      <c r="A6" s="291" t="s">
        <v>7</v>
      </c>
      <c r="B6" s="289" t="s">
        <v>8</v>
      </c>
      <c r="C6" s="214" t="s">
        <v>130</v>
      </c>
      <c r="D6" s="291" t="s">
        <v>36</v>
      </c>
      <c r="E6" s="214" t="s">
        <v>130</v>
      </c>
      <c r="F6" s="215" t="s">
        <v>81</v>
      </c>
      <c r="G6" s="214" t="s">
        <v>130</v>
      </c>
    </row>
    <row r="7" spans="1:9" s="69" customFormat="1" ht="12.75">
      <c r="A7" s="290"/>
      <c r="B7" s="290"/>
      <c r="C7" s="216" t="s">
        <v>131</v>
      </c>
      <c r="D7" s="290"/>
      <c r="E7" s="216" t="s">
        <v>131</v>
      </c>
      <c r="F7" s="216" t="s">
        <v>132</v>
      </c>
      <c r="G7" s="216" t="s">
        <v>131</v>
      </c>
      <c r="I7" s="157"/>
    </row>
    <row r="8" spans="1:7" s="69" customFormat="1" ht="18" customHeight="1">
      <c r="A8" s="110">
        <v>2006</v>
      </c>
      <c r="B8" s="111">
        <v>1311400</v>
      </c>
      <c r="C8" s="172">
        <v>-0.09601600452860544</v>
      </c>
      <c r="D8" s="112">
        <v>1742205.0000000002</v>
      </c>
      <c r="E8" s="172">
        <v>0.5568141251300731</v>
      </c>
      <c r="F8" s="213">
        <v>3053605</v>
      </c>
      <c r="G8" s="172">
        <v>0.1882781548517381</v>
      </c>
    </row>
    <row r="9" spans="1:9" s="69" customFormat="1" ht="18" customHeight="1">
      <c r="A9" s="110">
        <v>2007</v>
      </c>
      <c r="B9" s="113">
        <v>1119696.54</v>
      </c>
      <c r="C9" s="172">
        <f aca="true" t="shared" si="0" ref="C9:C14">(B9-B8)/B8</f>
        <v>-0.14618229373188957</v>
      </c>
      <c r="D9" s="112">
        <v>1751929.3</v>
      </c>
      <c r="E9" s="172">
        <f aca="true" t="shared" si="1" ref="E9:E14">(D9-D8)/D8</f>
        <v>0.005581604920201591</v>
      </c>
      <c r="F9" s="213">
        <f aca="true" t="shared" si="2" ref="F9:F14">B9+D9</f>
        <v>2871625.84</v>
      </c>
      <c r="G9" s="172">
        <f aca="true" t="shared" si="3" ref="G9:G14">(F9-F8)/F8</f>
        <v>-0.05959485919102181</v>
      </c>
      <c r="I9" s="157"/>
    </row>
    <row r="10" spans="1:7" s="69" customFormat="1" ht="18" customHeight="1">
      <c r="A10" s="110">
        <v>2008</v>
      </c>
      <c r="B10" s="113">
        <v>1293088.2000000002</v>
      </c>
      <c r="C10" s="172">
        <f t="shared" si="0"/>
        <v>0.15485593980669096</v>
      </c>
      <c r="D10" s="112">
        <v>1438072.6</v>
      </c>
      <c r="E10" s="172">
        <f t="shared" si="1"/>
        <v>-0.17914918141959263</v>
      </c>
      <c r="F10" s="213">
        <f t="shared" si="2"/>
        <v>2731160.8000000003</v>
      </c>
      <c r="G10" s="172">
        <f t="shared" si="3"/>
        <v>-0.048914812662362576</v>
      </c>
    </row>
    <row r="11" spans="1:9" s="69" customFormat="1" ht="18" customHeight="1">
      <c r="A11" s="110">
        <v>2009</v>
      </c>
      <c r="B11" s="113">
        <v>1261166.3</v>
      </c>
      <c r="C11" s="172">
        <f t="shared" si="0"/>
        <v>-0.024686560437254115</v>
      </c>
      <c r="D11" s="112">
        <v>739900.7999999999</v>
      </c>
      <c r="E11" s="172">
        <f t="shared" si="1"/>
        <v>-0.48549134445646214</v>
      </c>
      <c r="F11" s="213">
        <f t="shared" si="2"/>
        <v>2001067.1</v>
      </c>
      <c r="G11" s="172">
        <f t="shared" si="3"/>
        <v>-0.2673199249198363</v>
      </c>
      <c r="I11" s="157"/>
    </row>
    <row r="12" spans="1:7" s="69" customFormat="1" ht="18" customHeight="1">
      <c r="A12" s="110">
        <v>2010</v>
      </c>
      <c r="B12" s="113">
        <v>1307766.9</v>
      </c>
      <c r="C12" s="172">
        <f t="shared" si="0"/>
        <v>0.036950400593482285</v>
      </c>
      <c r="D12" s="112">
        <v>596477.7999999999</v>
      </c>
      <c r="E12" s="172">
        <f t="shared" si="1"/>
        <v>-0.1938408500166509</v>
      </c>
      <c r="F12" s="213">
        <f t="shared" si="2"/>
        <v>1904244.6999999997</v>
      </c>
      <c r="G12" s="172">
        <f t="shared" si="3"/>
        <v>-0.04838538397837852</v>
      </c>
    </row>
    <row r="13" spans="1:7" s="69" customFormat="1" ht="18" customHeight="1">
      <c r="A13" s="245" t="s">
        <v>184</v>
      </c>
      <c r="B13" s="113">
        <v>1392125</v>
      </c>
      <c r="C13" s="172">
        <f t="shared" si="0"/>
        <v>0.06450545582702857</v>
      </c>
      <c r="D13" s="234">
        <v>464060</v>
      </c>
      <c r="E13" s="172">
        <f t="shared" si="1"/>
        <v>-0.22199954466033764</v>
      </c>
      <c r="F13" s="213">
        <f t="shared" si="2"/>
        <v>1856185</v>
      </c>
      <c r="G13" s="172">
        <f t="shared" si="3"/>
        <v>-0.02523819549031683</v>
      </c>
    </row>
    <row r="14" spans="1:7" s="69" customFormat="1" ht="18" customHeight="1">
      <c r="A14" s="244" t="s">
        <v>185</v>
      </c>
      <c r="B14" s="113">
        <v>1562600</v>
      </c>
      <c r="C14" s="172">
        <f t="shared" si="0"/>
        <v>0.12245667594504804</v>
      </c>
      <c r="D14" s="234">
        <v>246738</v>
      </c>
      <c r="E14" s="172">
        <f t="shared" si="1"/>
        <v>-0.4683058225229496</v>
      </c>
      <c r="F14" s="213">
        <f t="shared" si="2"/>
        <v>1809338</v>
      </c>
      <c r="G14" s="172">
        <f t="shared" si="3"/>
        <v>-0.02523832484369823</v>
      </c>
    </row>
    <row r="15" spans="1:7" s="69" customFormat="1" ht="12.75">
      <c r="A15" s="158" t="s">
        <v>168</v>
      </c>
      <c r="B15" s="114"/>
      <c r="C15" s="114"/>
      <c r="D15" s="114"/>
      <c r="E15" s="114"/>
      <c r="F15" s="114"/>
      <c r="G15" s="115"/>
    </row>
    <row r="16" spans="1:7" ht="3.75" customHeight="1">
      <c r="A16" s="25"/>
      <c r="B16" s="26"/>
      <c r="C16" s="26"/>
      <c r="D16" s="26"/>
      <c r="E16" s="26"/>
      <c r="F16" s="26"/>
      <c r="G16" s="27"/>
    </row>
    <row r="17" ht="3" customHeight="1"/>
    <row r="18" spans="15:41" ht="15" customHeight="1">
      <c r="O18" s="4"/>
      <c r="P18" s="4"/>
      <c r="Q18" s="4"/>
      <c r="R18" s="4"/>
      <c r="S18" s="4"/>
      <c r="T18" s="4"/>
      <c r="U18" s="4"/>
      <c r="V18" s="4"/>
      <c r="W18" s="4"/>
      <c r="X18" s="4"/>
      <c r="Y18" s="4"/>
      <c r="Z18" s="4"/>
      <c r="AA18" s="4"/>
      <c r="AB18" s="4"/>
      <c r="AC18" s="4"/>
      <c r="AD18" s="4"/>
      <c r="AE18" s="4"/>
      <c r="AF18" s="4"/>
      <c r="AG18" s="4"/>
      <c r="AH18" s="4"/>
      <c r="AI18" s="4"/>
      <c r="AJ18" s="4"/>
      <c r="AK18" s="4"/>
      <c r="AL18" s="5"/>
      <c r="AM18" s="5"/>
      <c r="AN18" s="5"/>
      <c r="AO18" s="5"/>
    </row>
    <row r="19" ht="15.75" customHeight="1"/>
    <row r="20" spans="15:37" ht="15" customHeight="1">
      <c r="O20" s="24"/>
      <c r="P20" s="24"/>
      <c r="Q20" s="24"/>
      <c r="R20" s="24"/>
      <c r="S20" s="24"/>
      <c r="T20" s="24"/>
      <c r="U20" s="24"/>
      <c r="V20" s="24"/>
      <c r="W20" s="24"/>
      <c r="X20" s="24"/>
      <c r="Y20" s="24"/>
      <c r="Z20" s="24"/>
      <c r="AA20" s="24"/>
      <c r="AB20" s="24"/>
      <c r="AC20" s="24"/>
      <c r="AD20" s="24"/>
      <c r="AE20" s="24"/>
      <c r="AF20" s="24"/>
      <c r="AG20" s="24"/>
      <c r="AH20" s="24"/>
      <c r="AI20" s="24"/>
      <c r="AJ20" s="24"/>
      <c r="AK20" s="24"/>
    </row>
    <row r="21" spans="15:37" ht="15" customHeight="1">
      <c r="O21" s="24"/>
      <c r="P21" s="24"/>
      <c r="Q21" s="24"/>
      <c r="R21" s="24"/>
      <c r="S21" s="24"/>
      <c r="T21" s="24"/>
      <c r="U21" s="24"/>
      <c r="V21" s="24"/>
      <c r="W21" s="24"/>
      <c r="X21" s="24"/>
      <c r="Y21" s="24"/>
      <c r="Z21" s="24"/>
      <c r="AA21" s="24"/>
      <c r="AB21" s="24"/>
      <c r="AC21" s="24"/>
      <c r="AD21" s="24"/>
      <c r="AE21" s="24"/>
      <c r="AF21" s="24"/>
      <c r="AG21" s="24"/>
      <c r="AH21" s="24"/>
      <c r="AI21" s="24"/>
      <c r="AJ21" s="24"/>
      <c r="AK21" s="24"/>
    </row>
    <row r="22" spans="15:37" ht="15" customHeight="1">
      <c r="O22" s="24"/>
      <c r="P22" s="24"/>
      <c r="Q22" s="24"/>
      <c r="R22" s="24"/>
      <c r="S22" s="24"/>
      <c r="T22" s="24"/>
      <c r="U22" s="24"/>
      <c r="V22" s="24"/>
      <c r="W22" s="24"/>
      <c r="X22" s="24"/>
      <c r="Y22" s="24"/>
      <c r="Z22" s="24"/>
      <c r="AA22" s="24"/>
      <c r="AB22" s="24"/>
      <c r="AC22" s="24"/>
      <c r="AD22" s="24"/>
      <c r="AE22" s="24"/>
      <c r="AF22" s="24"/>
      <c r="AG22" s="24"/>
      <c r="AH22" s="24"/>
      <c r="AI22" s="24"/>
      <c r="AJ22" s="24"/>
      <c r="AK22" s="24"/>
    </row>
    <row r="23" spans="15:41" ht="15" customHeight="1">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row>
    <row r="24" spans="15:41" ht="15" customHeight="1">
      <c r="O24" s="4"/>
      <c r="P24" s="4"/>
      <c r="Q24" s="4"/>
      <c r="R24" s="4"/>
      <c r="S24" s="4"/>
      <c r="T24" s="4"/>
      <c r="U24" s="4"/>
      <c r="V24" s="4"/>
      <c r="W24" s="4"/>
      <c r="X24" s="4"/>
      <c r="Y24" s="4"/>
      <c r="Z24" s="4"/>
      <c r="AA24" s="4"/>
      <c r="AB24" s="4"/>
      <c r="AC24" s="4"/>
      <c r="AD24" s="4"/>
      <c r="AE24" s="4"/>
      <c r="AF24" s="4"/>
      <c r="AG24" s="4"/>
      <c r="AH24" s="4"/>
      <c r="AI24" s="4"/>
      <c r="AJ24" s="4"/>
      <c r="AK24" s="4"/>
      <c r="AL24" s="4"/>
      <c r="AM24" s="4" t="s">
        <v>33</v>
      </c>
      <c r="AN24" s="4" t="s">
        <v>32</v>
      </c>
      <c r="AO24" s="4"/>
    </row>
    <row r="25" spans="7:41" ht="15" customHeight="1">
      <c r="G25" s="40"/>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row>
    <row r="26" spans="7:43" ht="15" customHeight="1">
      <c r="G26" s="41"/>
      <c r="O26" s="6"/>
      <c r="P26" s="6"/>
      <c r="Q26" s="29"/>
      <c r="R26" s="6"/>
      <c r="S26" s="6"/>
      <c r="T26" s="6"/>
      <c r="U26" s="6"/>
      <c r="V26" s="6"/>
      <c r="W26" s="6"/>
      <c r="X26" s="6"/>
      <c r="Y26" s="6"/>
      <c r="Z26" s="6"/>
      <c r="AA26" s="6"/>
      <c r="AB26" s="6"/>
      <c r="AC26" s="6"/>
      <c r="AD26" s="6"/>
      <c r="AE26" s="6"/>
      <c r="AF26" s="6"/>
      <c r="AG26" s="6"/>
      <c r="AH26" s="6"/>
      <c r="AI26" s="6"/>
      <c r="AJ26" s="6"/>
      <c r="AK26" s="6"/>
      <c r="AL26" s="6" t="e">
        <f>#REF!/#REF!*100</f>
        <v>#REF!</v>
      </c>
      <c r="AM26" s="6" t="e">
        <f>(#REF!/#REF!-1)*100</f>
        <v>#REF!</v>
      </c>
      <c r="AN26" s="6" t="e">
        <f>(#REF!/#REF!-1)*100</f>
        <v>#REF!</v>
      </c>
      <c r="AO26" s="7">
        <v>2000</v>
      </c>
      <c r="AQ26" s="8" t="s">
        <v>9</v>
      </c>
    </row>
    <row r="27" spans="15:43" ht="15" customHeight="1">
      <c r="O27" s="6"/>
      <c r="P27" s="6"/>
      <c r="Q27" s="6"/>
      <c r="R27" s="6"/>
      <c r="S27" s="6"/>
      <c r="T27" s="6"/>
      <c r="U27" s="6"/>
      <c r="V27" s="6"/>
      <c r="W27" s="6"/>
      <c r="X27" s="6"/>
      <c r="Y27" s="6"/>
      <c r="Z27" s="6"/>
      <c r="AA27" s="6"/>
      <c r="AB27" s="6"/>
      <c r="AC27" s="6"/>
      <c r="AD27" s="6"/>
      <c r="AE27" s="6"/>
      <c r="AF27" s="6"/>
      <c r="AG27" s="6"/>
      <c r="AH27" s="6"/>
      <c r="AI27" s="6"/>
      <c r="AJ27" s="6"/>
      <c r="AK27" s="6"/>
      <c r="AL27" s="6" t="e">
        <f>#REF!/#REF!*100</f>
        <v>#REF!</v>
      </c>
      <c r="AM27" s="6" t="e">
        <f>(#REF!/#REF!-1)*100</f>
        <v>#REF!</v>
      </c>
      <c r="AN27" s="6" t="e">
        <f>(#REF!/#REF!-1)*100</f>
        <v>#REF!</v>
      </c>
      <c r="AO27" s="7">
        <v>2001</v>
      </c>
      <c r="AQ27" s="8" t="s">
        <v>10</v>
      </c>
    </row>
    <row r="28" spans="15:43" ht="15" customHeight="1">
      <c r="O28" s="6"/>
      <c r="P28" s="6"/>
      <c r="Q28" s="6"/>
      <c r="R28" s="6"/>
      <c r="S28" s="6"/>
      <c r="T28" s="6"/>
      <c r="U28" s="6"/>
      <c r="V28" s="6"/>
      <c r="W28" s="6"/>
      <c r="X28" s="6"/>
      <c r="Y28" s="6"/>
      <c r="Z28" s="6"/>
      <c r="AA28" s="6"/>
      <c r="AB28" s="6"/>
      <c r="AC28" s="6"/>
      <c r="AD28" s="6"/>
      <c r="AE28" s="6"/>
      <c r="AF28" s="6"/>
      <c r="AG28" s="6"/>
      <c r="AH28" s="6"/>
      <c r="AI28" s="6"/>
      <c r="AJ28" s="6"/>
      <c r="AK28" s="6"/>
      <c r="AL28" s="6" t="e">
        <f>#REF!/#REF!*100</f>
        <v>#REF!</v>
      </c>
      <c r="AM28" s="6" t="e">
        <f>(#REF!/#REF!-1)*100</f>
        <v>#REF!</v>
      </c>
      <c r="AN28" s="6" t="e">
        <f>(#REF!/#REF!-1)*100</f>
        <v>#REF!</v>
      </c>
      <c r="AO28" s="7">
        <v>2002</v>
      </c>
      <c r="AQ28" s="8" t="s">
        <v>11</v>
      </c>
    </row>
    <row r="29" spans="15:42" ht="15" customHeight="1">
      <c r="O29" s="6"/>
      <c r="P29" s="6"/>
      <c r="Q29" s="6"/>
      <c r="R29" s="6"/>
      <c r="S29" s="6"/>
      <c r="T29" s="6"/>
      <c r="U29" s="6"/>
      <c r="V29" s="6"/>
      <c r="W29" s="6"/>
      <c r="X29" s="6"/>
      <c r="Y29" s="6"/>
      <c r="Z29" s="6"/>
      <c r="AA29" s="6"/>
      <c r="AB29" s="6"/>
      <c r="AC29" s="6"/>
      <c r="AD29" s="6"/>
      <c r="AE29" s="6"/>
      <c r="AF29" s="6"/>
      <c r="AG29" s="6"/>
      <c r="AH29" s="6"/>
      <c r="AI29" s="6"/>
      <c r="AJ29" s="6"/>
      <c r="AK29" s="6"/>
      <c r="AL29" s="6" t="e">
        <f>#REF!/#REF!*100</f>
        <v>#REF!</v>
      </c>
      <c r="AM29" s="6" t="e">
        <f>(#REF!/#REF!-1)*100</f>
        <v>#REF!</v>
      </c>
      <c r="AN29" s="6" t="e">
        <f>(#REF!/#REF!-1)*100</f>
        <v>#REF!</v>
      </c>
      <c r="AO29" s="7">
        <v>2003</v>
      </c>
      <c r="AP29" s="8"/>
    </row>
    <row r="30" spans="15:41" ht="15" customHeight="1">
      <c r="O30" s="6"/>
      <c r="P30" s="6"/>
      <c r="Q30" s="6"/>
      <c r="R30" s="6"/>
      <c r="S30" s="6"/>
      <c r="T30" s="6"/>
      <c r="U30" s="6"/>
      <c r="V30" s="6"/>
      <c r="W30" s="6"/>
      <c r="X30" s="6"/>
      <c r="Y30" s="6"/>
      <c r="Z30" s="6"/>
      <c r="AA30" s="6"/>
      <c r="AB30" s="6"/>
      <c r="AC30" s="6"/>
      <c r="AD30" s="6"/>
      <c r="AE30" s="6"/>
      <c r="AF30" s="6"/>
      <c r="AG30" s="6"/>
      <c r="AH30" s="6"/>
      <c r="AI30" s="6"/>
      <c r="AJ30" s="6"/>
      <c r="AK30" s="6"/>
      <c r="AL30" s="6" t="e">
        <f>#REF!/#REF!*100</f>
        <v>#REF!</v>
      </c>
      <c r="AM30" s="6" t="e">
        <f>(#REF!/#REF!-1)*100</f>
        <v>#REF!</v>
      </c>
      <c r="AN30" s="6" t="e">
        <f>(#REF!/#REF!-1)*100</f>
        <v>#REF!</v>
      </c>
      <c r="AO30" s="7">
        <v>2004</v>
      </c>
    </row>
    <row r="31" spans="15:41" ht="15" customHeight="1">
      <c r="O31" s="6"/>
      <c r="P31" s="6"/>
      <c r="Q31" s="6"/>
      <c r="R31" s="6"/>
      <c r="S31" s="6"/>
      <c r="T31" s="6"/>
      <c r="U31" s="6"/>
      <c r="V31" s="6"/>
      <c r="W31" s="6"/>
      <c r="X31" s="6"/>
      <c r="Y31" s="6"/>
      <c r="Z31" s="6"/>
      <c r="AA31" s="6"/>
      <c r="AB31" s="6"/>
      <c r="AC31" s="6"/>
      <c r="AD31" s="6"/>
      <c r="AE31" s="6"/>
      <c r="AF31" s="6"/>
      <c r="AG31" s="6"/>
      <c r="AH31" s="6"/>
      <c r="AI31" s="6"/>
      <c r="AJ31" s="6"/>
      <c r="AK31" s="6"/>
      <c r="AL31" s="6" t="e">
        <f>#REF!/#REF!*100</f>
        <v>#REF!</v>
      </c>
      <c r="AM31" s="6" t="e">
        <f>(#REF!/#REF!-1)*100</f>
        <v>#REF!</v>
      </c>
      <c r="AN31" s="6" t="e">
        <f>(#REF!/#REF!-1)*100</f>
        <v>#REF!</v>
      </c>
      <c r="AO31" s="7">
        <v>2005</v>
      </c>
    </row>
    <row r="32" spans="9:41" ht="15" customHeight="1">
      <c r="I32" s="159"/>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7"/>
    </row>
    <row r="33" spans="15:41" ht="7.5" customHeight="1">
      <c r="O33" s="6"/>
      <c r="P33" s="6"/>
      <c r="Q33" s="6"/>
      <c r="R33" s="6"/>
      <c r="S33" s="6"/>
      <c r="T33" s="6"/>
      <c r="U33" s="6"/>
      <c r="V33" s="6"/>
      <c r="W33" s="6"/>
      <c r="X33" s="6"/>
      <c r="Y33" s="6"/>
      <c r="Z33" s="6"/>
      <c r="AA33" s="6"/>
      <c r="AB33" s="6"/>
      <c r="AC33" s="6"/>
      <c r="AD33" s="6"/>
      <c r="AE33" s="6"/>
      <c r="AF33" s="6"/>
      <c r="AG33" s="6"/>
      <c r="AH33" s="6"/>
      <c r="AI33" s="6"/>
      <c r="AJ33" s="6"/>
      <c r="AK33" s="6"/>
      <c r="AL33" s="6" t="e">
        <f>#REF!/#REF!*100</f>
        <v>#REF!</v>
      </c>
      <c r="AM33" s="6" t="e">
        <f>(#REF!/D9-1)*100</f>
        <v>#REF!</v>
      </c>
      <c r="AN33" s="6" t="e">
        <f>(#REF!/B9-1)*100</f>
        <v>#REF!</v>
      </c>
      <c r="AO33" s="7">
        <v>2008</v>
      </c>
    </row>
    <row r="34" spans="1:7" ht="184.5" customHeight="1">
      <c r="A34" s="278" t="s">
        <v>197</v>
      </c>
      <c r="B34" s="279"/>
      <c r="C34" s="279"/>
      <c r="D34" s="279"/>
      <c r="E34" s="279"/>
      <c r="F34" s="279"/>
      <c r="G34" s="279"/>
    </row>
    <row r="47" spans="1:12" ht="12">
      <c r="A47" s="36"/>
      <c r="B47" s="36"/>
      <c r="C47" s="36"/>
      <c r="D47" s="36"/>
      <c r="E47" s="36"/>
      <c r="F47" s="36"/>
      <c r="G47" s="36"/>
      <c r="H47" s="36"/>
      <c r="I47" s="36"/>
      <c r="J47" s="36"/>
      <c r="K47" s="36"/>
      <c r="L47" s="36"/>
    </row>
  </sheetData>
  <sheetProtection/>
  <mergeCells count="7">
    <mergeCell ref="A34:G34"/>
    <mergeCell ref="A5:G5"/>
    <mergeCell ref="A3:G3"/>
    <mergeCell ref="A4:G4"/>
    <mergeCell ref="B6:B7"/>
    <mergeCell ref="A6:A7"/>
    <mergeCell ref="D6:D7"/>
  </mergeCells>
  <printOptions horizontalCentered="1"/>
  <pageMargins left="0.3937007874015748" right="0.3937007874015748" top="1.299212598425197" bottom="0.7874015748031497" header="0.5118110236220472" footer="0.5905511811023623"/>
  <pageSetup horizontalDpi="600" verticalDpi="600" orientation="portrait" r:id="rId2"/>
  <headerFooter alignWithMargins="0">
    <oddFooter>&amp;C&amp;10&amp;A</oddFooter>
  </headerFooter>
  <drawing r:id="rId1"/>
</worksheet>
</file>

<file path=xl/worksheets/sheet6.xml><?xml version="1.0" encoding="utf-8"?>
<worksheet xmlns="http://schemas.openxmlformats.org/spreadsheetml/2006/main" xmlns:r="http://schemas.openxmlformats.org/officeDocument/2006/relationships">
  <dimension ref="A1:AF50"/>
  <sheetViews>
    <sheetView zoomScalePageLayoutView="0" workbookViewId="0" topLeftCell="A1">
      <selection activeCell="A1" sqref="A1:E1"/>
    </sheetView>
  </sheetViews>
  <sheetFormatPr defaultColWidth="10.90625" defaultRowHeight="18"/>
  <cols>
    <col min="1" max="5" width="11.6328125" style="2" customWidth="1"/>
    <col min="6" max="6" width="2.18359375" style="2" customWidth="1"/>
    <col min="7" max="7" width="3.18359375" style="2" customWidth="1"/>
    <col min="8" max="11" width="5.2734375" style="2" customWidth="1"/>
    <col min="12" max="13" width="6.6328125" style="2" customWidth="1"/>
    <col min="14" max="14" width="7.54296875" style="2" customWidth="1"/>
    <col min="15" max="15" width="6.0859375" style="2" customWidth="1"/>
    <col min="16" max="24" width="3.54296875" style="2" customWidth="1"/>
    <col min="25" max="25" width="7.8125" style="2" customWidth="1"/>
    <col min="26" max="26" width="1.99609375" style="2" customWidth="1"/>
    <col min="27" max="32" width="2.99609375" style="11" customWidth="1"/>
    <col min="33" max="16384" width="10.90625" style="2" customWidth="1"/>
  </cols>
  <sheetData>
    <row r="1" spans="1:5" s="69" customFormat="1" ht="12.75" customHeight="1">
      <c r="A1" s="298" t="s">
        <v>176</v>
      </c>
      <c r="B1" s="298"/>
      <c r="C1" s="298"/>
      <c r="D1" s="298"/>
      <c r="E1" s="298"/>
    </row>
    <row r="2" spans="1:5" s="69" customFormat="1" ht="6" customHeight="1">
      <c r="A2" s="240"/>
      <c r="B2" s="240"/>
      <c r="C2" s="240"/>
      <c r="D2" s="240"/>
      <c r="E2" s="240"/>
    </row>
    <row r="3" spans="1:5" s="69" customFormat="1" ht="12.75">
      <c r="A3" s="264" t="s">
        <v>72</v>
      </c>
      <c r="B3" s="264"/>
      <c r="C3" s="264"/>
      <c r="D3" s="264"/>
      <c r="E3" s="264"/>
    </row>
    <row r="4" spans="1:5" s="69" customFormat="1" ht="15" customHeight="1">
      <c r="A4" s="264" t="s">
        <v>169</v>
      </c>
      <c r="B4" s="264"/>
      <c r="C4" s="264"/>
      <c r="D4" s="264"/>
      <c r="E4" s="264"/>
    </row>
    <row r="5" spans="1:5" s="69" customFormat="1" ht="12.75">
      <c r="A5" s="292" t="s">
        <v>122</v>
      </c>
      <c r="B5" s="292"/>
      <c r="C5" s="292"/>
      <c r="D5" s="292"/>
      <c r="E5" s="292"/>
    </row>
    <row r="6" spans="1:5" s="69" customFormat="1" ht="12.75">
      <c r="A6" s="178" t="s">
        <v>172</v>
      </c>
      <c r="B6" s="118">
        <v>10059000</v>
      </c>
      <c r="C6" s="118">
        <v>11042300</v>
      </c>
      <c r="D6" s="118">
        <v>10070090</v>
      </c>
      <c r="E6" s="118">
        <v>23099090</v>
      </c>
    </row>
    <row r="7" spans="1:5" s="69" customFormat="1" ht="25.5">
      <c r="A7" s="123" t="s">
        <v>27</v>
      </c>
      <c r="B7" s="160" t="s">
        <v>133</v>
      </c>
      <c r="C7" s="117" t="s">
        <v>57</v>
      </c>
      <c r="D7" s="118" t="s">
        <v>71</v>
      </c>
      <c r="E7" s="118" t="s">
        <v>126</v>
      </c>
    </row>
    <row r="8" spans="1:5" s="69" customFormat="1" ht="16.5" customHeight="1">
      <c r="A8" s="236">
        <v>2006</v>
      </c>
      <c r="B8" s="119">
        <v>1742205.0000000002</v>
      </c>
      <c r="C8" s="119">
        <v>413.832</v>
      </c>
      <c r="D8" s="120">
        <v>64797.0751</v>
      </c>
      <c r="E8" s="120">
        <v>128116.8048</v>
      </c>
    </row>
    <row r="9" spans="1:5" s="69" customFormat="1" ht="16.5" customHeight="1">
      <c r="A9" s="236">
        <v>2007</v>
      </c>
      <c r="B9" s="119">
        <v>1751929.3</v>
      </c>
      <c r="C9" s="119">
        <v>910.943</v>
      </c>
      <c r="D9" s="120">
        <v>130595.643</v>
      </c>
      <c r="E9" s="120">
        <v>249909.3065</v>
      </c>
    </row>
    <row r="10" spans="1:5" s="69" customFormat="1" ht="16.5" customHeight="1">
      <c r="A10" s="236">
        <v>2008</v>
      </c>
      <c r="B10" s="119">
        <v>1438072.6</v>
      </c>
      <c r="C10" s="119">
        <v>40674.318</v>
      </c>
      <c r="D10" s="120">
        <v>313357.0144</v>
      </c>
      <c r="E10" s="120">
        <v>349226.1799</v>
      </c>
    </row>
    <row r="11" spans="1:5" s="69" customFormat="1" ht="16.5" customHeight="1">
      <c r="A11" s="236">
        <v>2009</v>
      </c>
      <c r="B11" s="119">
        <v>739900.7999999999</v>
      </c>
      <c r="C11" s="119">
        <v>89868.546</v>
      </c>
      <c r="D11" s="120">
        <v>536382.7593</v>
      </c>
      <c r="E11" s="120">
        <v>429610.5947</v>
      </c>
    </row>
    <row r="12" spans="1:5" s="69" customFormat="1" ht="16.5" customHeight="1">
      <c r="A12" s="237">
        <v>2010</v>
      </c>
      <c r="B12" s="121">
        <v>596477.7999999999</v>
      </c>
      <c r="C12" s="121">
        <v>186057.817</v>
      </c>
      <c r="D12" s="122">
        <v>622617.7521</v>
      </c>
      <c r="E12" s="120">
        <v>537348.8757000001</v>
      </c>
    </row>
    <row r="13" spans="1:7" s="69" customFormat="1" ht="16.5" customHeight="1">
      <c r="A13" s="211" t="s">
        <v>187</v>
      </c>
      <c r="B13" s="182">
        <f>4!I21</f>
        <v>396417.69999999995</v>
      </c>
      <c r="C13" s="182">
        <v>205321.2</v>
      </c>
      <c r="D13" s="182">
        <v>553855</v>
      </c>
      <c r="E13" s="182">
        <v>406265.8</v>
      </c>
      <c r="G13" s="174"/>
    </row>
    <row r="14" spans="1:7" s="69" customFormat="1" ht="16.5" customHeight="1">
      <c r="A14" s="212" t="s">
        <v>188</v>
      </c>
      <c r="B14" s="182">
        <v>466601.1</v>
      </c>
      <c r="C14" s="182">
        <v>145394.2</v>
      </c>
      <c r="D14" s="182">
        <v>476471</v>
      </c>
      <c r="E14" s="182">
        <v>460109.8</v>
      </c>
      <c r="G14" s="174"/>
    </row>
    <row r="15" spans="1:5" s="69" customFormat="1" ht="12.75" customHeight="1">
      <c r="A15" s="293" t="s">
        <v>170</v>
      </c>
      <c r="B15" s="294"/>
      <c r="C15" s="294"/>
      <c r="D15" s="294"/>
      <c r="E15" s="294"/>
    </row>
    <row r="16" spans="1:23" ht="12.75">
      <c r="A16" s="294"/>
      <c r="B16" s="294"/>
      <c r="C16" s="294"/>
      <c r="D16" s="294"/>
      <c r="E16" s="294"/>
      <c r="H16" s="69"/>
      <c r="I16" s="69"/>
      <c r="J16" s="69"/>
      <c r="K16" s="69"/>
      <c r="L16" s="69"/>
      <c r="M16" s="69"/>
      <c r="N16" s="69"/>
      <c r="O16" s="69"/>
      <c r="P16" s="69"/>
      <c r="Q16" s="69"/>
      <c r="R16" s="69"/>
      <c r="S16" s="69"/>
      <c r="T16" s="69"/>
      <c r="U16" s="69"/>
      <c r="V16" s="69"/>
      <c r="W16" s="69"/>
    </row>
    <row r="17" spans="2:23" ht="12.75">
      <c r="B17" s="10"/>
      <c r="C17" s="10"/>
      <c r="D17" s="10"/>
      <c r="E17" s="10"/>
      <c r="H17" s="69"/>
      <c r="I17" s="69"/>
      <c r="J17" s="69"/>
      <c r="K17" s="69"/>
      <c r="L17" s="69"/>
      <c r="M17" s="69"/>
      <c r="N17" s="69"/>
      <c r="O17" s="69"/>
      <c r="P17" s="69"/>
      <c r="Q17" s="69"/>
      <c r="R17" s="69"/>
      <c r="S17" s="69"/>
      <c r="T17" s="69"/>
      <c r="U17" s="69"/>
      <c r="V17" s="69"/>
      <c r="W17" s="69"/>
    </row>
    <row r="18" spans="2:23" ht="12.75">
      <c r="B18" s="10"/>
      <c r="C18" s="10"/>
      <c r="D18" s="10"/>
      <c r="H18" s="69"/>
      <c r="I18" s="69"/>
      <c r="J18" s="69"/>
      <c r="K18" s="69"/>
      <c r="L18" s="69"/>
      <c r="M18" s="69"/>
      <c r="N18" s="69"/>
      <c r="O18" s="69"/>
      <c r="P18" s="69"/>
      <c r="Q18" s="69"/>
      <c r="R18" s="69"/>
      <c r="S18" s="69"/>
      <c r="T18" s="69"/>
      <c r="U18" s="69"/>
      <c r="V18" s="69"/>
      <c r="W18" s="69"/>
    </row>
    <row r="19" spans="2:23" ht="12.75">
      <c r="B19" s="10"/>
      <c r="C19" s="10"/>
      <c r="D19" s="10"/>
      <c r="H19" s="69"/>
      <c r="I19" s="69"/>
      <c r="J19" s="69"/>
      <c r="K19" s="69"/>
      <c r="L19" s="69"/>
      <c r="M19" s="69"/>
      <c r="N19" s="69"/>
      <c r="O19" s="69"/>
      <c r="P19" s="69"/>
      <c r="Q19" s="69"/>
      <c r="R19" s="69"/>
      <c r="S19" s="69"/>
      <c r="T19" s="69"/>
      <c r="U19" s="69"/>
      <c r="V19" s="69"/>
      <c r="W19" s="69"/>
    </row>
    <row r="20" spans="2:4" ht="12">
      <c r="B20" s="10"/>
      <c r="C20" s="10"/>
      <c r="D20" s="10"/>
    </row>
    <row r="22" spans="2:4" ht="15" customHeight="1">
      <c r="B22" s="34"/>
      <c r="D22" s="34"/>
    </row>
    <row r="23" spans="1:4" ht="15" customHeight="1">
      <c r="A23" s="15"/>
      <c r="B23" s="15"/>
      <c r="C23" s="15"/>
      <c r="D23" s="15"/>
    </row>
    <row r="24" ht="15" customHeight="1"/>
    <row r="25" ht="15" customHeight="1"/>
    <row r="26" ht="27" customHeight="1"/>
    <row r="27" ht="15" customHeight="1"/>
    <row r="28" ht="15" customHeight="1"/>
    <row r="29" ht="15" customHeight="1"/>
    <row r="30" spans="27:32" ht="15" customHeight="1">
      <c r="AA30" s="2"/>
      <c r="AB30" s="2"/>
      <c r="AC30" s="2"/>
      <c r="AD30" s="2"/>
      <c r="AE30" s="2"/>
      <c r="AF30" s="2"/>
    </row>
    <row r="31" ht="15" customHeight="1"/>
    <row r="32" ht="15" customHeight="1"/>
    <row r="33" spans="1:30" ht="69" customHeight="1">
      <c r="A33" s="295" t="s">
        <v>198</v>
      </c>
      <c r="B33" s="296"/>
      <c r="C33" s="296"/>
      <c r="D33" s="296"/>
      <c r="E33" s="297"/>
      <c r="AA33" s="13"/>
      <c r="AB33" s="14"/>
      <c r="AC33" s="14"/>
      <c r="AD33" s="14"/>
    </row>
    <row r="34" spans="27:30" ht="15" customHeight="1">
      <c r="AA34" s="13"/>
      <c r="AB34" s="14"/>
      <c r="AC34" s="14"/>
      <c r="AD34" s="14"/>
    </row>
    <row r="35" spans="27:30" ht="15" customHeight="1">
      <c r="AA35" s="13"/>
      <c r="AB35" s="14"/>
      <c r="AC35" s="14"/>
      <c r="AD35" s="14"/>
    </row>
    <row r="36" spans="27:30" ht="15" customHeight="1">
      <c r="AA36" s="13"/>
      <c r="AB36" s="14"/>
      <c r="AC36" s="14"/>
      <c r="AD36" s="14"/>
    </row>
    <row r="37" spans="27:30" ht="15" customHeight="1">
      <c r="AA37" s="23"/>
      <c r="AB37" s="23"/>
      <c r="AC37" s="23"/>
      <c r="AD37" s="23"/>
    </row>
    <row r="38" spans="26:32" ht="15" customHeight="1">
      <c r="Z38" s="3"/>
      <c r="AA38" s="13"/>
      <c r="AB38" s="13"/>
      <c r="AC38" s="13"/>
      <c r="AD38" s="13"/>
      <c r="AE38" s="12"/>
      <c r="AF38" s="12"/>
    </row>
    <row r="39" spans="26:32" ht="15" customHeight="1">
      <c r="Z39" s="3"/>
      <c r="AA39" s="13"/>
      <c r="AB39" s="13"/>
      <c r="AC39" s="13"/>
      <c r="AD39" s="13"/>
      <c r="AE39" s="12"/>
      <c r="AF39" s="12"/>
    </row>
    <row r="40" spans="26:32" ht="15" customHeight="1">
      <c r="Z40" s="3"/>
      <c r="AA40" s="13"/>
      <c r="AB40" s="13"/>
      <c r="AC40" s="13"/>
      <c r="AD40" s="13"/>
      <c r="AE40" s="12"/>
      <c r="AF40" s="12"/>
    </row>
    <row r="41" spans="26:32" ht="15" customHeight="1">
      <c r="Z41" s="3"/>
      <c r="AA41" s="13"/>
      <c r="AB41" s="13"/>
      <c r="AC41" s="13"/>
      <c r="AD41" s="13"/>
      <c r="AE41" s="12"/>
      <c r="AF41" s="12"/>
    </row>
    <row r="42" spans="26:32" ht="15" customHeight="1">
      <c r="Z42" s="3"/>
      <c r="AA42" s="13"/>
      <c r="AB42" s="13"/>
      <c r="AC42" s="13"/>
      <c r="AD42" s="13"/>
      <c r="AE42" s="12"/>
      <c r="AF42" s="12"/>
    </row>
    <row r="43" spans="26:32" ht="15" customHeight="1">
      <c r="Z43" s="3"/>
      <c r="AA43" s="13"/>
      <c r="AB43" s="13"/>
      <c r="AC43" s="13"/>
      <c r="AD43" s="13"/>
      <c r="AE43" s="12"/>
      <c r="AF43" s="12"/>
    </row>
    <row r="44" spans="26:32" ht="15" customHeight="1">
      <c r="Z44" s="3"/>
      <c r="AA44" s="13"/>
      <c r="AB44" s="13"/>
      <c r="AC44" s="13"/>
      <c r="AD44" s="13"/>
      <c r="AE44" s="12"/>
      <c r="AF44" s="12"/>
    </row>
    <row r="45" spans="1:32" ht="15" customHeight="1">
      <c r="A45" s="36"/>
      <c r="B45" s="36"/>
      <c r="C45" s="36"/>
      <c r="D45" s="36"/>
      <c r="E45" s="36"/>
      <c r="F45" s="36"/>
      <c r="G45" s="36"/>
      <c r="Z45" s="3"/>
      <c r="AA45" s="13"/>
      <c r="AB45" s="13"/>
      <c r="AC45" s="13"/>
      <c r="AD45" s="13"/>
      <c r="AE45" s="12"/>
      <c r="AF45" s="12"/>
    </row>
    <row r="46" spans="26:32" ht="15" customHeight="1">
      <c r="Z46" s="3"/>
      <c r="AA46" s="13"/>
      <c r="AB46" s="13"/>
      <c r="AC46" s="13"/>
      <c r="AD46" s="13"/>
      <c r="AE46" s="12"/>
      <c r="AF46" s="12"/>
    </row>
    <row r="47" spans="26:32" ht="15" customHeight="1">
      <c r="Z47" s="3"/>
      <c r="AA47" s="13"/>
      <c r="AB47" s="13"/>
      <c r="AC47" s="13"/>
      <c r="AD47" s="13"/>
      <c r="AE47" s="12"/>
      <c r="AF47" s="12"/>
    </row>
    <row r="48" spans="26:32" ht="15" customHeight="1">
      <c r="Z48" s="3"/>
      <c r="AA48" s="13"/>
      <c r="AB48" s="13"/>
      <c r="AC48" s="13"/>
      <c r="AD48" s="13"/>
      <c r="AE48" s="12"/>
      <c r="AF48" s="12"/>
    </row>
    <row r="49" spans="26:32" ht="15" customHeight="1">
      <c r="Z49" s="3"/>
      <c r="AA49" s="13"/>
      <c r="AB49" s="13"/>
      <c r="AC49" s="13"/>
      <c r="AD49" s="13"/>
      <c r="AE49" s="12"/>
      <c r="AF49" s="12"/>
    </row>
    <row r="50" spans="27:30" ht="15" customHeight="1">
      <c r="AA50" s="13"/>
      <c r="AB50" s="14"/>
      <c r="AC50" s="14"/>
      <c r="AD50" s="14"/>
    </row>
    <row r="51" ht="15" customHeight="1"/>
    <row r="52" ht="15" customHeight="1"/>
    <row r="53" ht="15" customHeight="1"/>
    <row r="54" ht="15" customHeight="1"/>
    <row r="55" ht="15" customHeight="1"/>
    <row r="56" ht="15" customHeight="1"/>
  </sheetData>
  <sheetProtection/>
  <mergeCells count="6">
    <mergeCell ref="A5:E5"/>
    <mergeCell ref="A15:E16"/>
    <mergeCell ref="A33:E33"/>
    <mergeCell ref="A3:E3"/>
    <mergeCell ref="A4:E4"/>
    <mergeCell ref="A1:E1"/>
  </mergeCells>
  <printOptions horizontalCentered="1"/>
  <pageMargins left="0.1968503937007874" right="0.2755905511811024" top="1.220472440944882" bottom="0.7874015748031497" header="0.5118110236220472" footer="0.5905511811023623"/>
  <pageSetup horizontalDpi="600" verticalDpi="600" orientation="portrait" scale="90" r:id="rId2"/>
  <headerFooter alignWithMargins="0">
    <oddFooter>&amp;C&amp;10&amp;A</oddFooter>
  </headerFooter>
  <drawing r:id="rId1"/>
</worksheet>
</file>

<file path=xl/worksheets/sheet7.xml><?xml version="1.0" encoding="utf-8"?>
<worksheet xmlns="http://schemas.openxmlformats.org/spreadsheetml/2006/main" xmlns:r="http://schemas.openxmlformats.org/officeDocument/2006/relationships">
  <dimension ref="A1:AF51"/>
  <sheetViews>
    <sheetView zoomScalePageLayoutView="0" workbookViewId="0" topLeftCell="A1">
      <selection activeCell="B1" sqref="B1:E1"/>
    </sheetView>
  </sheetViews>
  <sheetFormatPr defaultColWidth="10.90625" defaultRowHeight="18"/>
  <cols>
    <col min="1" max="1" width="0.09765625" style="2" customWidth="1"/>
    <col min="2" max="6" width="11.453125" style="2" customWidth="1"/>
    <col min="7" max="7" width="3.18359375" style="2" customWidth="1"/>
    <col min="8" max="8" width="6.18359375" style="2" customWidth="1"/>
    <col min="9" max="9" width="3.6328125" style="2" customWidth="1"/>
    <col min="10" max="10" width="4.0859375" style="2" customWidth="1"/>
    <col min="11" max="11" width="4.36328125" style="2" customWidth="1"/>
    <col min="12" max="12" width="4.72265625" style="2" customWidth="1"/>
    <col min="13" max="24" width="3.54296875" style="2" customWidth="1"/>
    <col min="25" max="25" width="7.8125" style="2" customWidth="1"/>
    <col min="26" max="26" width="1.99609375" style="2" customWidth="1"/>
    <col min="27" max="32" width="2.99609375" style="11" customWidth="1"/>
    <col min="33" max="16384" width="10.90625" style="2" customWidth="1"/>
  </cols>
  <sheetData>
    <row r="1" spans="2:5" s="69" customFormat="1" ht="12.75" customHeight="1">
      <c r="B1" s="298" t="s">
        <v>3</v>
      </c>
      <c r="C1" s="298"/>
      <c r="D1" s="298"/>
      <c r="E1" s="298"/>
    </row>
    <row r="2" s="69" customFormat="1" ht="6" customHeight="1"/>
    <row r="3" spans="2:6" s="69" customFormat="1" ht="12.75">
      <c r="B3" s="264" t="s">
        <v>72</v>
      </c>
      <c r="C3" s="264"/>
      <c r="D3" s="264"/>
      <c r="E3" s="264"/>
      <c r="F3" s="264"/>
    </row>
    <row r="4" spans="2:6" s="69" customFormat="1" ht="15" customHeight="1">
      <c r="B4" s="264" t="s">
        <v>163</v>
      </c>
      <c r="C4" s="264"/>
      <c r="D4" s="264"/>
      <c r="E4" s="264"/>
      <c r="F4" s="264"/>
    </row>
    <row r="5" spans="2:6" s="69" customFormat="1" ht="12.75">
      <c r="B5" s="292" t="s">
        <v>171</v>
      </c>
      <c r="C5" s="292"/>
      <c r="D5" s="292"/>
      <c r="E5" s="292"/>
      <c r="F5" s="292"/>
    </row>
    <row r="6" spans="2:6" s="69" customFormat="1" ht="12.75">
      <c r="B6" s="178" t="s">
        <v>172</v>
      </c>
      <c r="C6" s="118">
        <v>10059000</v>
      </c>
      <c r="D6" s="118">
        <v>11042300</v>
      </c>
      <c r="E6" s="118">
        <v>10070090</v>
      </c>
      <c r="F6" s="118">
        <v>23099090</v>
      </c>
    </row>
    <row r="7" spans="2:6" s="69" customFormat="1" ht="25.5">
      <c r="B7" s="123" t="s">
        <v>27</v>
      </c>
      <c r="C7" s="160" t="s">
        <v>133</v>
      </c>
      <c r="D7" s="117" t="s">
        <v>57</v>
      </c>
      <c r="E7" s="118" t="s">
        <v>71</v>
      </c>
      <c r="F7" s="118" t="s">
        <v>126</v>
      </c>
    </row>
    <row r="8" spans="2:6" s="69" customFormat="1" ht="18.75" customHeight="1">
      <c r="B8" s="236">
        <v>2006</v>
      </c>
      <c r="C8" s="119">
        <v>138.77822322860973</v>
      </c>
      <c r="D8" s="119">
        <v>144.15559937365887</v>
      </c>
      <c r="E8" s="119">
        <v>126.12196287236426</v>
      </c>
      <c r="F8" s="119">
        <v>416.8659215578564</v>
      </c>
    </row>
    <row r="9" spans="2:6" s="69" customFormat="1" ht="18.75" customHeight="1">
      <c r="B9" s="236">
        <v>2007</v>
      </c>
      <c r="C9" s="119">
        <v>201.65488789987128</v>
      </c>
      <c r="D9" s="119">
        <v>200.0828811462408</v>
      </c>
      <c r="E9" s="119">
        <v>150.60633071809295</v>
      </c>
      <c r="F9" s="119">
        <v>384.58565167520084</v>
      </c>
    </row>
    <row r="10" spans="2:6" s="69" customFormat="1" ht="18.75" customHeight="1">
      <c r="B10" s="236">
        <v>2008</v>
      </c>
      <c r="C10" s="119">
        <v>277.45408778388514</v>
      </c>
      <c r="D10" s="119">
        <v>247.57730172636212</v>
      </c>
      <c r="E10" s="119">
        <v>253.1404374396542</v>
      </c>
      <c r="F10" s="119">
        <v>450.7484274090644</v>
      </c>
    </row>
    <row r="11" spans="2:6" s="69" customFormat="1" ht="18.75" customHeight="1">
      <c r="B11" s="236">
        <v>2009</v>
      </c>
      <c r="C11" s="119">
        <v>195.08868878098255</v>
      </c>
      <c r="D11" s="119">
        <v>185.10418984635623</v>
      </c>
      <c r="E11" s="119">
        <v>152.62385690180776</v>
      </c>
      <c r="F11" s="119">
        <v>412.20974199591825</v>
      </c>
    </row>
    <row r="12" spans="2:6" s="69" customFormat="1" ht="18.75" customHeight="1">
      <c r="B12" s="237">
        <v>2010</v>
      </c>
      <c r="C12" s="119">
        <v>232.34385001420006</v>
      </c>
      <c r="D12" s="119">
        <v>204.19567375661512</v>
      </c>
      <c r="E12" s="119">
        <v>178.2596466702961</v>
      </c>
      <c r="F12" s="119">
        <v>449.0043915802315</v>
      </c>
    </row>
    <row r="13" spans="2:7" s="69" customFormat="1" ht="18.75" customHeight="1">
      <c r="B13" s="211" t="str">
        <f>7!A13</f>
        <v>A oct 2011</v>
      </c>
      <c r="C13" s="182">
        <v>323.45351885145396</v>
      </c>
      <c r="D13" s="182">
        <v>279.8035468329622</v>
      </c>
      <c r="E13" s="182">
        <v>253.8068628070524</v>
      </c>
      <c r="F13" s="182">
        <v>553.3995231693143</v>
      </c>
      <c r="G13" s="174"/>
    </row>
    <row r="14" spans="2:7" s="69" customFormat="1" ht="18.75" customHeight="1">
      <c r="B14" s="211" t="str">
        <f>7!A14</f>
        <v>A oct 2010</v>
      </c>
      <c r="C14" s="182">
        <v>214.98084766623998</v>
      </c>
      <c r="D14" s="182">
        <v>195.78153736531442</v>
      </c>
      <c r="E14" s="182">
        <v>159.245578429747</v>
      </c>
      <c r="F14" s="182">
        <v>435.58428879367494</v>
      </c>
      <c r="G14" s="174"/>
    </row>
    <row r="15" spans="2:6" s="69" customFormat="1" ht="12.75" customHeight="1">
      <c r="B15" s="293" t="s">
        <v>170</v>
      </c>
      <c r="C15" s="294"/>
      <c r="D15" s="294"/>
      <c r="E15" s="294"/>
      <c r="F15" s="294"/>
    </row>
    <row r="16" spans="2:9" ht="12.75">
      <c r="B16" s="294"/>
      <c r="C16" s="294"/>
      <c r="D16" s="294"/>
      <c r="E16" s="294"/>
      <c r="F16" s="294"/>
      <c r="H16" s="69"/>
      <c r="I16" s="69"/>
    </row>
    <row r="17" spans="8:9" ht="12.75">
      <c r="H17" s="69"/>
      <c r="I17" s="69"/>
    </row>
    <row r="22" ht="15" customHeight="1"/>
    <row r="23" ht="15" customHeight="1"/>
    <row r="24" ht="15" customHeight="1"/>
    <row r="25" ht="15" customHeight="1"/>
    <row r="26" ht="27" customHeight="1"/>
    <row r="27" ht="15" customHeight="1"/>
    <row r="28" ht="15" customHeight="1"/>
    <row r="29" ht="15" customHeight="1"/>
    <row r="30" spans="27:32" ht="15" customHeight="1">
      <c r="AA30" s="2"/>
      <c r="AB30" s="2"/>
      <c r="AC30" s="2"/>
      <c r="AD30" s="2"/>
      <c r="AE30" s="2"/>
      <c r="AF30" s="2"/>
    </row>
    <row r="31" ht="15" customHeight="1"/>
    <row r="32" ht="15" customHeight="1"/>
    <row r="33" spans="1:6" ht="50.25" customHeight="1">
      <c r="A33" s="239"/>
      <c r="B33" s="295" t="s">
        <v>199</v>
      </c>
      <c r="C33" s="296"/>
      <c r="D33" s="296"/>
      <c r="E33" s="296"/>
      <c r="F33" s="297"/>
    </row>
    <row r="34" spans="27:30" ht="15" customHeight="1">
      <c r="AA34" s="13"/>
      <c r="AB34" s="14"/>
      <c r="AC34" s="14"/>
      <c r="AD34" s="14"/>
    </row>
    <row r="35" spans="27:30" ht="15" customHeight="1">
      <c r="AA35" s="13"/>
      <c r="AB35" s="14"/>
      <c r="AC35" s="14"/>
      <c r="AD35" s="14"/>
    </row>
    <row r="36" spans="27:30" ht="15" customHeight="1">
      <c r="AA36" s="13"/>
      <c r="AB36" s="14"/>
      <c r="AC36" s="14"/>
      <c r="AD36" s="14"/>
    </row>
    <row r="37" spans="27:30" ht="15" customHeight="1">
      <c r="AA37" s="13"/>
      <c r="AB37" s="14"/>
      <c r="AC37" s="14"/>
      <c r="AD37" s="14"/>
    </row>
    <row r="38" spans="27:30" ht="15" customHeight="1">
      <c r="AA38" s="23"/>
      <c r="AB38" s="23"/>
      <c r="AC38" s="23"/>
      <c r="AD38" s="23"/>
    </row>
    <row r="39" spans="26:32" ht="15" customHeight="1">
      <c r="Z39" s="3"/>
      <c r="AA39" s="13"/>
      <c r="AB39" s="13"/>
      <c r="AC39" s="13"/>
      <c r="AD39" s="13"/>
      <c r="AE39" s="12"/>
      <c r="AF39" s="12"/>
    </row>
    <row r="40" spans="26:32" ht="15" customHeight="1">
      <c r="Z40" s="3"/>
      <c r="AA40" s="13"/>
      <c r="AB40" s="13"/>
      <c r="AC40" s="13"/>
      <c r="AD40" s="13"/>
      <c r="AE40" s="12"/>
      <c r="AF40" s="12"/>
    </row>
    <row r="41" spans="26:32" ht="15" customHeight="1">
      <c r="Z41" s="3"/>
      <c r="AA41" s="13"/>
      <c r="AB41" s="13"/>
      <c r="AC41" s="13"/>
      <c r="AD41" s="13"/>
      <c r="AE41" s="12"/>
      <c r="AF41" s="12"/>
    </row>
    <row r="42" spans="26:32" ht="15" customHeight="1">
      <c r="Z42" s="3"/>
      <c r="AA42" s="13"/>
      <c r="AB42" s="13"/>
      <c r="AC42" s="13"/>
      <c r="AD42" s="13"/>
      <c r="AE42" s="12"/>
      <c r="AF42" s="12"/>
    </row>
    <row r="43" spans="26:32" ht="15" customHeight="1">
      <c r="Z43" s="3"/>
      <c r="AA43" s="13"/>
      <c r="AB43" s="13"/>
      <c r="AC43" s="13"/>
      <c r="AD43" s="13"/>
      <c r="AE43" s="12"/>
      <c r="AF43" s="12"/>
    </row>
    <row r="44" spans="26:32" ht="15" customHeight="1">
      <c r="Z44" s="3"/>
      <c r="AA44" s="13"/>
      <c r="AB44" s="13"/>
      <c r="AC44" s="13"/>
      <c r="AD44" s="13"/>
      <c r="AE44" s="12"/>
      <c r="AF44" s="12"/>
    </row>
    <row r="45" spans="26:32" ht="15" customHeight="1">
      <c r="Z45" s="3"/>
      <c r="AA45" s="13"/>
      <c r="AB45" s="13"/>
      <c r="AC45" s="13"/>
      <c r="AD45" s="13"/>
      <c r="AE45" s="12"/>
      <c r="AF45" s="12"/>
    </row>
    <row r="46" spans="1:32" ht="15" customHeight="1">
      <c r="A46" s="36"/>
      <c r="B46" s="36"/>
      <c r="C46" s="36"/>
      <c r="D46" s="36"/>
      <c r="E46" s="36"/>
      <c r="F46" s="36"/>
      <c r="G46" s="36"/>
      <c r="Z46" s="3"/>
      <c r="AA46" s="13"/>
      <c r="AB46" s="13"/>
      <c r="AC46" s="13"/>
      <c r="AD46" s="13"/>
      <c r="AE46" s="12"/>
      <c r="AF46" s="12"/>
    </row>
    <row r="47" spans="26:32" ht="15" customHeight="1">
      <c r="Z47" s="3"/>
      <c r="AA47" s="13"/>
      <c r="AB47" s="13"/>
      <c r="AC47" s="13"/>
      <c r="AD47" s="13"/>
      <c r="AE47" s="12"/>
      <c r="AF47" s="12"/>
    </row>
    <row r="48" spans="26:32" ht="15" customHeight="1">
      <c r="Z48" s="3"/>
      <c r="AA48" s="13"/>
      <c r="AB48" s="13"/>
      <c r="AC48" s="13"/>
      <c r="AD48" s="13"/>
      <c r="AE48" s="12"/>
      <c r="AF48" s="12"/>
    </row>
    <row r="49" spans="26:32" ht="15" customHeight="1">
      <c r="Z49" s="3"/>
      <c r="AA49" s="13"/>
      <c r="AB49" s="13"/>
      <c r="AC49" s="13"/>
      <c r="AD49" s="13"/>
      <c r="AE49" s="12"/>
      <c r="AF49" s="12"/>
    </row>
    <row r="50" spans="26:32" ht="15" customHeight="1">
      <c r="Z50" s="3"/>
      <c r="AA50" s="13"/>
      <c r="AB50" s="13"/>
      <c r="AC50" s="13"/>
      <c r="AD50" s="13"/>
      <c r="AE50" s="12"/>
      <c r="AF50" s="12"/>
    </row>
    <row r="51" spans="27:30" ht="15" customHeight="1">
      <c r="AA51" s="13"/>
      <c r="AB51" s="14"/>
      <c r="AC51" s="14"/>
      <c r="AD51" s="14"/>
    </row>
    <row r="52" ht="15" customHeight="1"/>
    <row r="53" ht="15" customHeight="1"/>
    <row r="54" ht="15" customHeight="1"/>
    <row r="55" ht="15" customHeight="1"/>
    <row r="56" ht="15" customHeight="1"/>
    <row r="57" ht="15" customHeight="1"/>
  </sheetData>
  <sheetProtection/>
  <mergeCells count="6">
    <mergeCell ref="B33:F33"/>
    <mergeCell ref="B15:F16"/>
    <mergeCell ref="B1:E1"/>
    <mergeCell ref="B3:F3"/>
    <mergeCell ref="B5:F5"/>
    <mergeCell ref="B4:F4"/>
  </mergeCells>
  <printOptions horizontalCentered="1"/>
  <pageMargins left="0.1968503937007874" right="0.2755905511811024" top="1.220472440944882" bottom="0.7874015748031497" header="0.5118110236220472" footer="0.5905511811023623"/>
  <pageSetup horizontalDpi="600" verticalDpi="600" orientation="portrait" scale="90" r:id="rId2"/>
  <headerFooter alignWithMargins="0">
    <oddFooter>&amp;C&amp;10&amp;A</oddFooter>
  </headerFooter>
  <drawing r:id="rId1"/>
</worksheet>
</file>

<file path=xl/worksheets/sheet8.xml><?xml version="1.0" encoding="utf-8"?>
<worksheet xmlns="http://schemas.openxmlformats.org/spreadsheetml/2006/main" xmlns:r="http://schemas.openxmlformats.org/officeDocument/2006/relationships">
  <dimension ref="A1:M45"/>
  <sheetViews>
    <sheetView zoomScalePageLayoutView="0" workbookViewId="0" topLeftCell="A1">
      <selection activeCell="A1" sqref="A1:F1"/>
    </sheetView>
  </sheetViews>
  <sheetFormatPr defaultColWidth="10.90625" defaultRowHeight="18"/>
  <cols>
    <col min="1" max="1" width="14.8125" style="2" customWidth="1"/>
    <col min="2" max="5" width="9.6328125" style="2" customWidth="1"/>
    <col min="6" max="7" width="6.8125" style="2" customWidth="1"/>
    <col min="8" max="8" width="10.72265625" style="2" customWidth="1"/>
    <col min="9" max="13" width="6.90625" style="2" customWidth="1"/>
    <col min="14" max="16384" width="10.90625" style="2" customWidth="1"/>
  </cols>
  <sheetData>
    <row r="1" spans="1:6" s="105" customFormat="1" ht="12.75">
      <c r="A1" s="264" t="s">
        <v>140</v>
      </c>
      <c r="B1" s="264"/>
      <c r="C1" s="264"/>
      <c r="D1" s="264"/>
      <c r="E1" s="264"/>
      <c r="F1" s="264"/>
    </row>
    <row r="2" spans="1:6" s="105" customFormat="1" ht="12.75">
      <c r="A2" s="125"/>
      <c r="B2" s="125"/>
      <c r="C2" s="125"/>
      <c r="D2" s="125"/>
      <c r="E2" s="125"/>
      <c r="F2" s="125"/>
    </row>
    <row r="3" spans="1:6" s="105" customFormat="1" ht="12.75">
      <c r="A3" s="267" t="s">
        <v>108</v>
      </c>
      <c r="B3" s="268"/>
      <c r="C3" s="268"/>
      <c r="D3" s="268"/>
      <c r="E3" s="268"/>
      <c r="F3" s="269"/>
    </row>
    <row r="4" spans="1:7" s="105" customFormat="1" ht="12.75">
      <c r="A4" s="302" t="s">
        <v>192</v>
      </c>
      <c r="B4" s="303"/>
      <c r="C4" s="303"/>
      <c r="D4" s="303"/>
      <c r="E4" s="303"/>
      <c r="F4" s="304"/>
      <c r="G4" s="175"/>
    </row>
    <row r="5" spans="1:8" s="69" customFormat="1" ht="17.25" customHeight="1">
      <c r="A5" s="126" t="s">
        <v>7</v>
      </c>
      <c r="B5" s="126" t="s">
        <v>47</v>
      </c>
      <c r="C5" s="126" t="s">
        <v>8</v>
      </c>
      <c r="D5" s="126" t="s">
        <v>48</v>
      </c>
      <c r="E5" s="126" t="s">
        <v>49</v>
      </c>
      <c r="F5" s="126" t="s">
        <v>50</v>
      </c>
      <c r="H5" s="105"/>
    </row>
    <row r="6" spans="1:8" s="69" customFormat="1" ht="18.75" customHeight="1">
      <c r="A6" s="179" t="s">
        <v>46</v>
      </c>
      <c r="B6" s="176">
        <v>147.2</v>
      </c>
      <c r="C6" s="176">
        <v>819.61</v>
      </c>
      <c r="D6" s="176">
        <v>822.76</v>
      </c>
      <c r="E6" s="176">
        <v>96.81</v>
      </c>
      <c r="F6" s="176">
        <v>144.05</v>
      </c>
      <c r="G6" s="174"/>
      <c r="H6" s="183"/>
    </row>
    <row r="7" spans="1:8" s="69" customFormat="1" ht="18.75" customHeight="1">
      <c r="A7" s="179" t="s">
        <v>123</v>
      </c>
      <c r="B7" s="176">
        <v>144.05</v>
      </c>
      <c r="C7" s="176">
        <v>828.69</v>
      </c>
      <c r="D7" s="176">
        <v>843.7</v>
      </c>
      <c r="E7" s="176">
        <v>90.45</v>
      </c>
      <c r="F7" s="176">
        <v>129.04</v>
      </c>
      <c r="G7" s="174"/>
      <c r="H7" s="183"/>
    </row>
    <row r="8" spans="1:8" s="69" customFormat="1" ht="18.75" customHeight="1">
      <c r="A8" s="179" t="s">
        <v>124</v>
      </c>
      <c r="B8" s="176">
        <v>129.04</v>
      </c>
      <c r="C8" s="176">
        <v>858.99</v>
      </c>
      <c r="D8" s="176">
        <v>866.46</v>
      </c>
      <c r="E8" s="176">
        <v>95.14</v>
      </c>
      <c r="F8" s="176">
        <v>121.57</v>
      </c>
      <c r="G8" s="174"/>
      <c r="H8" s="183"/>
    </row>
    <row r="9" spans="1:6" s="69" customFormat="1" ht="12.75">
      <c r="A9" s="299" t="s">
        <v>51</v>
      </c>
      <c r="B9" s="300"/>
      <c r="C9" s="300"/>
      <c r="D9" s="300"/>
      <c r="E9" s="300"/>
      <c r="F9" s="301"/>
    </row>
    <row r="10" ht="12">
      <c r="H10" s="35"/>
    </row>
    <row r="11" ht="15" customHeight="1">
      <c r="G11" s="16"/>
    </row>
    <row r="12" ht="9.75" customHeight="1">
      <c r="G12" s="16"/>
    </row>
    <row r="13" ht="15" customHeight="1">
      <c r="G13" s="15"/>
    </row>
    <row r="14" ht="15" customHeight="1">
      <c r="G14" s="15"/>
    </row>
    <row r="15" ht="15" customHeight="1">
      <c r="G15" s="15"/>
    </row>
    <row r="16" ht="15" customHeight="1">
      <c r="G16" s="17"/>
    </row>
    <row r="17" ht="15" customHeight="1">
      <c r="G17" s="17"/>
    </row>
    <row r="18" ht="15" customHeight="1">
      <c r="G18" s="17"/>
    </row>
    <row r="19" ht="15" customHeight="1">
      <c r="G19" s="17"/>
    </row>
    <row r="20" ht="15" customHeight="1">
      <c r="G20" s="17"/>
    </row>
    <row r="21" ht="15" customHeight="1">
      <c r="G21" s="17"/>
    </row>
    <row r="22" spans="7:13" ht="15" customHeight="1">
      <c r="G22" s="17"/>
      <c r="H22" s="34"/>
      <c r="I22" s="34"/>
      <c r="J22" s="34"/>
      <c r="K22" s="34"/>
      <c r="L22" s="34"/>
      <c r="M22" s="34"/>
    </row>
    <row r="23" spans="7:13" ht="15" customHeight="1">
      <c r="G23" s="17"/>
      <c r="H23" s="34"/>
      <c r="I23" s="34"/>
      <c r="J23" s="42"/>
      <c r="K23" s="34"/>
      <c r="L23" s="34"/>
      <c r="M23" s="34"/>
    </row>
    <row r="24" spans="7:13" ht="15" customHeight="1">
      <c r="G24" s="17"/>
      <c r="H24" s="34"/>
      <c r="I24" s="34"/>
      <c r="J24" s="34"/>
      <c r="K24" s="34"/>
      <c r="L24" s="34"/>
      <c r="M24" s="34"/>
    </row>
    <row r="25" spans="8:13" ht="15" customHeight="1">
      <c r="H25" s="1"/>
      <c r="I25" s="18"/>
      <c r="J25" s="18"/>
      <c r="K25" s="18"/>
      <c r="L25" s="18"/>
      <c r="M25" s="19"/>
    </row>
    <row r="27" spans="1:6" ht="40.5" customHeight="1">
      <c r="A27" s="261" t="s">
        <v>204</v>
      </c>
      <c r="B27" s="262"/>
      <c r="C27" s="262"/>
      <c r="D27" s="262"/>
      <c r="E27" s="262"/>
      <c r="F27" s="263"/>
    </row>
    <row r="45" spans="1:12" ht="12">
      <c r="A45" s="36"/>
      <c r="B45" s="36"/>
      <c r="C45" s="36"/>
      <c r="D45" s="36"/>
      <c r="E45" s="36"/>
      <c r="F45" s="36"/>
      <c r="G45" s="36"/>
      <c r="H45" s="36"/>
      <c r="I45" s="36"/>
      <c r="J45" s="36"/>
      <c r="K45" s="36"/>
      <c r="L45" s="36"/>
    </row>
  </sheetData>
  <sheetProtection/>
  <mergeCells count="5">
    <mergeCell ref="A27:F27"/>
    <mergeCell ref="A9:F9"/>
    <mergeCell ref="A1:F1"/>
    <mergeCell ref="A3:F3"/>
    <mergeCell ref="A4:F4"/>
  </mergeCells>
  <printOptions horizontalCentered="1"/>
  <pageMargins left="0.5905511811023623" right="0.5905511811023623" top="1.299212598425197" bottom="0.7874015748031497" header="0.5118110236220472" footer="0.5905511811023623"/>
  <pageSetup horizontalDpi="600" verticalDpi="600" orientation="portrait" r:id="rId4"/>
  <headerFooter alignWithMargins="0">
    <oddFooter>&amp;C&amp;10&amp;A</oddFooter>
  </headerFooter>
  <drawing r:id="rId3"/>
  <legacyDrawing r:id="rId2"/>
</worksheet>
</file>

<file path=xl/worksheets/sheet9.xml><?xml version="1.0" encoding="utf-8"?>
<worksheet xmlns="http://schemas.openxmlformats.org/spreadsheetml/2006/main" xmlns:r="http://schemas.openxmlformats.org/officeDocument/2006/relationships">
  <dimension ref="A1:M46"/>
  <sheetViews>
    <sheetView zoomScalePageLayoutView="0" workbookViewId="0" topLeftCell="A1">
      <selection activeCell="A1" sqref="A1:F1"/>
    </sheetView>
  </sheetViews>
  <sheetFormatPr defaultColWidth="10.90625" defaultRowHeight="18"/>
  <cols>
    <col min="1" max="1" width="12.90625" style="2" customWidth="1"/>
    <col min="2" max="5" width="9.6328125" style="2" customWidth="1"/>
    <col min="6" max="6" width="8.2734375" style="2" customWidth="1"/>
    <col min="7" max="7" width="6.8125" style="2" customWidth="1"/>
    <col min="8" max="8" width="10.72265625" style="2" customWidth="1"/>
    <col min="9" max="13" width="6.90625" style="2" customWidth="1"/>
    <col min="14" max="16384" width="10.90625" style="2" customWidth="1"/>
  </cols>
  <sheetData>
    <row r="1" spans="1:6" s="105" customFormat="1" ht="12.75">
      <c r="A1" s="264" t="s">
        <v>4</v>
      </c>
      <c r="B1" s="264"/>
      <c r="C1" s="264"/>
      <c r="D1" s="264"/>
      <c r="E1" s="264"/>
      <c r="F1" s="264"/>
    </row>
    <row r="2" spans="1:6" s="105" customFormat="1" ht="12.75">
      <c r="A2" s="125"/>
      <c r="B2" s="125"/>
      <c r="C2" s="125"/>
      <c r="D2" s="125"/>
      <c r="E2" s="125"/>
      <c r="F2" s="125"/>
    </row>
    <row r="3" spans="1:6" s="105" customFormat="1" ht="12.75">
      <c r="A3" s="267" t="s">
        <v>173</v>
      </c>
      <c r="B3" s="268"/>
      <c r="C3" s="268"/>
      <c r="D3" s="268"/>
      <c r="E3" s="268"/>
      <c r="F3" s="269"/>
    </row>
    <row r="4" spans="1:7" s="105" customFormat="1" ht="12.75">
      <c r="A4" s="302" t="s">
        <v>125</v>
      </c>
      <c r="B4" s="303"/>
      <c r="C4" s="303"/>
      <c r="D4" s="303"/>
      <c r="E4" s="303"/>
      <c r="F4" s="304"/>
      <c r="G4" s="175"/>
    </row>
    <row r="5" spans="1:8" s="69" customFormat="1" ht="15" customHeight="1">
      <c r="A5" s="180" t="s">
        <v>128</v>
      </c>
      <c r="B5" s="126" t="s">
        <v>47</v>
      </c>
      <c r="C5" s="126" t="s">
        <v>8</v>
      </c>
      <c r="D5" s="126" t="s">
        <v>48</v>
      </c>
      <c r="E5" s="126" t="s">
        <v>49</v>
      </c>
      <c r="F5" s="126" t="s">
        <v>50</v>
      </c>
      <c r="H5" s="105"/>
    </row>
    <row r="6" spans="1:8" s="69" customFormat="1" ht="15" customHeight="1">
      <c r="A6" s="238">
        <v>40664</v>
      </c>
      <c r="B6" s="176">
        <v>122.19</v>
      </c>
      <c r="C6" s="176">
        <v>867.73</v>
      </c>
      <c r="D6" s="176">
        <v>860.78</v>
      </c>
      <c r="E6" s="176">
        <v>92.5</v>
      </c>
      <c r="F6" s="176">
        <v>129.14</v>
      </c>
      <c r="G6" s="174"/>
      <c r="H6" s="164"/>
    </row>
    <row r="7" spans="1:8" s="69" customFormat="1" ht="15" customHeight="1">
      <c r="A7" s="238">
        <v>40695</v>
      </c>
      <c r="B7" s="176">
        <v>117.44</v>
      </c>
      <c r="C7" s="176">
        <v>866.18</v>
      </c>
      <c r="D7" s="176">
        <v>871.74</v>
      </c>
      <c r="E7" s="176">
        <v>93.2</v>
      </c>
      <c r="F7" s="176">
        <v>111.89</v>
      </c>
      <c r="G7" s="174"/>
      <c r="H7" s="164"/>
    </row>
    <row r="8" spans="1:8" s="69" customFormat="1" ht="15" customHeight="1">
      <c r="A8" s="238">
        <v>40725</v>
      </c>
      <c r="B8" s="176">
        <v>120.88</v>
      </c>
      <c r="C8" s="176">
        <v>872.39</v>
      </c>
      <c r="D8" s="176">
        <v>877.61</v>
      </c>
      <c r="E8" s="176">
        <v>94.92</v>
      </c>
      <c r="F8" s="176">
        <v>115.66</v>
      </c>
      <c r="G8" s="174"/>
      <c r="H8" s="164"/>
    </row>
    <row r="9" spans="1:8" s="69" customFormat="1" ht="15" customHeight="1">
      <c r="A9" s="238">
        <v>40756</v>
      </c>
      <c r="B9" s="176">
        <v>122.93</v>
      </c>
      <c r="C9" s="176">
        <v>860.52</v>
      </c>
      <c r="D9" s="176">
        <v>868.92</v>
      </c>
      <c r="E9" s="176">
        <v>92.96</v>
      </c>
      <c r="F9" s="176">
        <v>114.53</v>
      </c>
      <c r="G9" s="174"/>
      <c r="H9" s="164"/>
    </row>
    <row r="10" spans="1:8" s="69" customFormat="1" ht="15" customHeight="1">
      <c r="A10" s="238">
        <v>40787</v>
      </c>
      <c r="B10" s="176">
        <v>124.3</v>
      </c>
      <c r="C10" s="176">
        <v>854.67</v>
      </c>
      <c r="D10" s="176">
        <v>861.58</v>
      </c>
      <c r="E10" s="176">
        <v>93.22</v>
      </c>
      <c r="F10" s="176">
        <v>117.39</v>
      </c>
      <c r="G10" s="174"/>
      <c r="H10" s="164"/>
    </row>
    <row r="11" spans="1:8" s="69" customFormat="1" ht="15" customHeight="1">
      <c r="A11" s="238">
        <v>40817</v>
      </c>
      <c r="B11" s="176">
        <v>129.76</v>
      </c>
      <c r="C11" s="176">
        <v>860.09</v>
      </c>
      <c r="D11" s="176">
        <v>866.66</v>
      </c>
      <c r="E11" s="176">
        <v>94.15</v>
      </c>
      <c r="F11" s="176">
        <v>123.19</v>
      </c>
      <c r="G11" s="174"/>
      <c r="H11" s="164"/>
    </row>
    <row r="12" spans="1:8" s="69" customFormat="1" ht="15" customHeight="1">
      <c r="A12" s="238">
        <v>40848</v>
      </c>
      <c r="B12" s="176">
        <v>129.04</v>
      </c>
      <c r="C12" s="176">
        <v>858.99</v>
      </c>
      <c r="D12" s="176">
        <v>866.46</v>
      </c>
      <c r="E12" s="176">
        <v>95.14</v>
      </c>
      <c r="F12" s="176">
        <v>121.57</v>
      </c>
      <c r="G12" s="174"/>
      <c r="H12" s="164"/>
    </row>
    <row r="13" spans="1:8" s="69" customFormat="1" ht="15" customHeight="1">
      <c r="A13" s="238">
        <v>40878</v>
      </c>
      <c r="B13" s="176">
        <f>B12-B11</f>
        <v>-0.7199999999999989</v>
      </c>
      <c r="C13" s="176">
        <f>C12-C11</f>
        <v>-1.1000000000000227</v>
      </c>
      <c r="D13" s="176">
        <f>D12-D11</f>
        <v>-0.1999999999999318</v>
      </c>
      <c r="E13" s="176">
        <f>E12-E11</f>
        <v>0.9899999999999949</v>
      </c>
      <c r="F13" s="176">
        <f>F12-F11</f>
        <v>-1.6200000000000045</v>
      </c>
      <c r="G13" s="174"/>
      <c r="H13" s="164"/>
    </row>
    <row r="14" spans="1:8" s="69" customFormat="1" ht="15" customHeight="1">
      <c r="A14" s="238">
        <v>40909</v>
      </c>
      <c r="B14" s="176"/>
      <c r="C14" s="176"/>
      <c r="D14" s="176"/>
      <c r="E14" s="176"/>
      <c r="F14" s="176"/>
      <c r="G14" s="174"/>
      <c r="H14" s="164"/>
    </row>
    <row r="15" spans="1:8" s="69" customFormat="1" ht="15" customHeight="1">
      <c r="A15" s="238">
        <v>40940</v>
      </c>
      <c r="B15" s="176"/>
      <c r="C15" s="176"/>
      <c r="D15" s="176"/>
      <c r="E15" s="176"/>
      <c r="F15" s="176"/>
      <c r="G15" s="174"/>
      <c r="H15" s="164"/>
    </row>
    <row r="16" spans="1:7" s="69" customFormat="1" ht="15" customHeight="1">
      <c r="A16" s="238">
        <v>40969</v>
      </c>
      <c r="B16" s="176"/>
      <c r="C16" s="176"/>
      <c r="D16" s="176"/>
      <c r="E16" s="176"/>
      <c r="F16" s="176"/>
      <c r="G16" s="174"/>
    </row>
    <row r="17" spans="1:7" s="69" customFormat="1" ht="15" customHeight="1">
      <c r="A17" s="238">
        <v>41000</v>
      </c>
      <c r="B17" s="176"/>
      <c r="C17" s="176"/>
      <c r="D17" s="176"/>
      <c r="E17" s="176"/>
      <c r="F17" s="176"/>
      <c r="G17" s="174"/>
    </row>
    <row r="18" spans="1:6" s="69" customFormat="1" ht="12.75">
      <c r="A18" s="309" t="s">
        <v>51</v>
      </c>
      <c r="B18" s="310"/>
      <c r="C18" s="310"/>
      <c r="D18" s="310"/>
      <c r="E18" s="310"/>
      <c r="F18" s="311"/>
    </row>
    <row r="19" spans="1:6" ht="12">
      <c r="A19" s="312"/>
      <c r="B19" s="313"/>
      <c r="C19" s="313"/>
      <c r="D19" s="313"/>
      <c r="E19" s="313"/>
      <c r="F19" s="314"/>
    </row>
    <row r="22" ht="15" customHeight="1">
      <c r="G22" s="16"/>
    </row>
    <row r="23" ht="9.75" customHeight="1">
      <c r="G23" s="16"/>
    </row>
    <row r="24" ht="15" customHeight="1">
      <c r="G24" s="15"/>
    </row>
    <row r="25" ht="15" customHeight="1">
      <c r="G25" s="15"/>
    </row>
    <row r="26" ht="15" customHeight="1">
      <c r="G26" s="15"/>
    </row>
    <row r="27" ht="15" customHeight="1">
      <c r="G27" s="17"/>
    </row>
    <row r="28" ht="15" customHeight="1">
      <c r="G28" s="17"/>
    </row>
    <row r="29" ht="15" customHeight="1">
      <c r="G29" s="17"/>
    </row>
    <row r="30" ht="15" customHeight="1">
      <c r="G30" s="17"/>
    </row>
    <row r="31" ht="15" customHeight="1">
      <c r="G31" s="17"/>
    </row>
    <row r="32" ht="15" customHeight="1">
      <c r="G32" s="17"/>
    </row>
    <row r="33" spans="7:13" ht="15" customHeight="1">
      <c r="G33" s="17"/>
      <c r="H33" s="34"/>
      <c r="I33" s="34"/>
      <c r="J33" s="34"/>
      <c r="K33" s="34"/>
      <c r="L33" s="34"/>
      <c r="M33" s="34"/>
    </row>
    <row r="34" spans="7:13" ht="15" customHeight="1">
      <c r="G34" s="17"/>
      <c r="H34" s="34"/>
      <c r="I34" s="34"/>
      <c r="J34" s="42"/>
      <c r="K34" s="34"/>
      <c r="L34" s="34"/>
      <c r="M34" s="34"/>
    </row>
    <row r="35" spans="7:13" ht="27.75" customHeight="1">
      <c r="G35" s="17"/>
      <c r="H35" s="34"/>
      <c r="I35" s="34"/>
      <c r="J35" s="34"/>
      <c r="K35" s="34"/>
      <c r="L35" s="34"/>
      <c r="M35" s="34"/>
    </row>
    <row r="36" spans="1:13" ht="119.25" customHeight="1">
      <c r="A36" s="306" t="s">
        <v>205</v>
      </c>
      <c r="B36" s="307"/>
      <c r="C36" s="307"/>
      <c r="D36" s="307"/>
      <c r="E36" s="307"/>
      <c r="F36" s="308"/>
      <c r="H36" s="1"/>
      <c r="I36" s="18"/>
      <c r="J36" s="18"/>
      <c r="K36" s="18"/>
      <c r="L36" s="18"/>
      <c r="M36" s="19"/>
    </row>
    <row r="37" spans="1:6" ht="12">
      <c r="A37" s="235"/>
      <c r="B37" s="16"/>
      <c r="C37" s="16"/>
      <c r="D37" s="16"/>
      <c r="E37" s="16"/>
      <c r="F37" s="16"/>
    </row>
    <row r="38" spans="1:6" ht="18" customHeight="1">
      <c r="A38" s="305"/>
      <c r="B38" s="305"/>
      <c r="C38" s="305"/>
      <c r="D38" s="305"/>
      <c r="E38" s="305"/>
      <c r="F38" s="305"/>
    </row>
    <row r="45" ht="12.75">
      <c r="A45" s="186"/>
    </row>
    <row r="46" spans="1:12" ht="12">
      <c r="A46" s="36"/>
      <c r="B46" s="36"/>
      <c r="C46" s="36"/>
      <c r="D46" s="36"/>
      <c r="E46" s="36"/>
      <c r="F46" s="36"/>
      <c r="G46" s="36"/>
      <c r="H46" s="36"/>
      <c r="I46" s="36"/>
      <c r="J46" s="36"/>
      <c r="K46" s="36"/>
      <c r="L46" s="36"/>
    </row>
  </sheetData>
  <sheetProtection/>
  <mergeCells count="7">
    <mergeCell ref="A38:F38"/>
    <mergeCell ref="A36:F36"/>
    <mergeCell ref="A1:F1"/>
    <mergeCell ref="A3:F3"/>
    <mergeCell ref="A4:F4"/>
    <mergeCell ref="A18:F18"/>
    <mergeCell ref="A19:F19"/>
  </mergeCells>
  <printOptions/>
  <pageMargins left="0.7086614173228347" right="0.7086614173228347" top="0.7480314960629921" bottom="0.7480314960629921" header="0.31496062992125984" footer="0.31496062992125984"/>
  <pageSetup horizontalDpi="600" verticalDpi="600" orientation="portrait" r:id="rId4"/>
  <headerFooter>
    <oddFooter>&amp;C&amp;10&amp;A</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Marcelo Muñoz</dc:creator>
  <cp:keywords/>
  <dc:description/>
  <cp:lastModifiedBy>Gastón Andrade Reyes</cp:lastModifiedBy>
  <cp:lastPrinted>2011-11-10T21:48:08Z</cp:lastPrinted>
  <dcterms:created xsi:type="dcterms:W3CDTF">2008-12-10T19:16:04Z</dcterms:created>
  <dcterms:modified xsi:type="dcterms:W3CDTF">2019-01-16T12:44:42Z</dcterms:modified>
  <cp:category/>
  <cp:version/>
  <cp:contentType/>
  <cp:contentStatus/>
</cp:coreProperties>
</file>