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6" activeTab="0"/>
  </bookViews>
  <sheets>
    <sheet name="Portada " sheetId="1" r:id="rId1"/>
    <sheet name="Contenido" sheetId="2" r:id="rId2"/>
    <sheet name="Export fruta fresca" sheetId="3" r:id="rId3"/>
    <sheet name="Export frutos secos" sheetId="4" r:id="rId4"/>
    <sheet name="Export fruta ind" sheetId="5" r:id="rId5"/>
    <sheet name="Comentarios_exp_fruta_indu" sheetId="6" r:id="rId6"/>
    <sheet name="Export fruta fresca_destino" sheetId="7" r:id="rId7"/>
    <sheet name="Export fruta industrial destino" sheetId="8" r:id="rId8"/>
    <sheet name="Export_variedad" sheetId="9" r:id="rId9"/>
    <sheet name="Precios EEUU" sheetId="10" r:id="rId10"/>
    <sheet name="Precios Holanda" sheetId="11" r:id="rId11"/>
    <sheet name="Precios Reino Unido" sheetId="12" r:id="rId12"/>
    <sheet name="Precios mayoristas" sheetId="13" r:id="rId13"/>
    <sheet name="Precios minoristas" sheetId="14" r:id="rId14"/>
  </sheets>
  <definedNames>
    <definedName name="_xlnm.Print_Area" localSheetId="5">'Comentarios_exp_fruta_indu'!$A$1:$I$30</definedName>
    <definedName name="_xlnm.Print_Area" localSheetId="1">'Contenido'!$A$1:$F$35</definedName>
    <definedName name="_xlnm.Print_Area" localSheetId="8">'Export_variedad'!$A$1:$K$53</definedName>
    <definedName name="_xlnm.Print_Area" localSheetId="0">'Portada '!$A$1:$G$83</definedName>
    <definedName name="_xlnm.Print_Area" localSheetId="10">'Precios Holanda'!$A$1:$J$69</definedName>
    <definedName name="_xlnm.Print_Area" localSheetId="12">'Precios mayoristas'!$A$1:$M$44</definedName>
    <definedName name="_xlnm.Print_Area" localSheetId="11">'Precios Reino Unido'!$A$1:$K$118</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<sst xmlns="http://schemas.openxmlformats.org/spreadsheetml/2006/main" count="3005" uniqueCount="537">
  <si>
    <t>Volumen (toneladas)</t>
  </si>
  <si>
    <t>Valor (miles de US$ FOB)</t>
  </si>
  <si>
    <t>Precios ( por kilo en US$ )</t>
  </si>
  <si>
    <t>Productos</t>
  </si>
  <si>
    <t>Enero -abril</t>
  </si>
  <si>
    <t>Enero-abril</t>
  </si>
  <si>
    <t>Var % 11/10</t>
  </si>
  <si>
    <t>s/d **</t>
  </si>
  <si>
    <t>Fruta fresca</t>
  </si>
  <si>
    <t>Uvas</t>
  </si>
  <si>
    <t>Manzanas</t>
  </si>
  <si>
    <t>Kiwis</t>
  </si>
  <si>
    <t>Paltas</t>
  </si>
  <si>
    <t>Ciruelas</t>
  </si>
  <si>
    <t xml:space="preserve">Peras                                                                                                                         </t>
  </si>
  <si>
    <t xml:space="preserve">Arándanos                                                                                                                            </t>
  </si>
  <si>
    <t xml:space="preserve">Nectarines                                                                                                                               </t>
  </si>
  <si>
    <t>Duraznos</t>
  </si>
  <si>
    <t xml:space="preserve">Frambuesas                                                                                                                          </t>
  </si>
  <si>
    <t>Limones</t>
  </si>
  <si>
    <t>Cerezas</t>
  </si>
  <si>
    <t>Naranjas</t>
  </si>
  <si>
    <t>Otros</t>
  </si>
  <si>
    <t>s/d ** Los precios FOB para el primer cuatrimestre del 2011 no pueden ser calculados aún a la espera de los informes de variación de valor (IVV)</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</si>
  <si>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</si>
  <si>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</si>
  <si>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</si>
  <si>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</si>
  <si>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</si>
  <si>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</si>
  <si>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</si>
  <si>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</si>
  <si>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</si>
  <si>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</si>
  <si>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</si>
  <si>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</si>
  <si>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</si>
  <si>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</si>
  <si>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</si>
  <si>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</si>
  <si>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</si>
  <si>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</si>
  <si>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</si>
  <si>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</si>
  <si>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</si>
  <si>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</si>
  <si>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</si>
  <si>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</si>
  <si>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</si>
  <si>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</si>
  <si>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</si>
  <si>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oliva, virgen</t>
  </si>
  <si>
    <t>Aceite de rosa mosqueta y sus fracciones</t>
  </si>
  <si>
    <t>Jugos</t>
  </si>
  <si>
    <t>Uva (Incluido el mosto)</t>
  </si>
  <si>
    <t>Otras frutas</t>
  </si>
  <si>
    <t>Var. % 11/10</t>
  </si>
  <si>
    <t>% Part 2011</t>
  </si>
  <si>
    <t>% Part 2010</t>
  </si>
  <si>
    <t xml:space="preserve">% Part.2011 </t>
  </si>
  <si>
    <t>% Part. 2010</t>
  </si>
  <si>
    <t>-1,2</t>
  </si>
  <si>
    <t>-27,6</t>
  </si>
  <si>
    <t>44,5</t>
  </si>
  <si>
    <t>Holanda</t>
  </si>
  <si>
    <t>36,2</t>
  </si>
  <si>
    <t>-2,3</t>
  </si>
  <si>
    <t>8,1</t>
  </si>
  <si>
    <t>Reino Unido</t>
  </si>
  <si>
    <t>14,4</t>
  </si>
  <si>
    <t>-10,5</t>
  </si>
  <si>
    <t>6,2</t>
  </si>
  <si>
    <t>32,6</t>
  </si>
  <si>
    <t>-2,8</t>
  </si>
  <si>
    <t>5,4</t>
  </si>
  <si>
    <t>Corea del Sur</t>
  </si>
  <si>
    <t>33,7</t>
  </si>
  <si>
    <t>14,8</t>
  </si>
  <si>
    <t>3,8</t>
  </si>
  <si>
    <t>China</t>
  </si>
  <si>
    <t>87,1</t>
  </si>
  <si>
    <t>6,5</t>
  </si>
  <si>
    <t>3,2</t>
  </si>
  <si>
    <t>Rusia</t>
  </si>
  <si>
    <t>0,0</t>
  </si>
  <si>
    <t>-13,7</t>
  </si>
  <si>
    <t>3,0</t>
  </si>
  <si>
    <t>México</t>
  </si>
  <si>
    <t>25,6</t>
  </si>
  <si>
    <t>6,0</t>
  </si>
  <si>
    <t>2,9</t>
  </si>
  <si>
    <t>Brasil</t>
  </si>
  <si>
    <t>64,1</t>
  </si>
  <si>
    <t>34,5</t>
  </si>
  <si>
    <t>2,2</t>
  </si>
  <si>
    <t>Taiwán</t>
  </si>
  <si>
    <t>17,7</t>
  </si>
  <si>
    <t>1,9</t>
  </si>
  <si>
    <t>10,4</t>
  </si>
  <si>
    <t>-17,6</t>
  </si>
  <si>
    <t>81,2</t>
  </si>
  <si>
    <t>23,9</t>
  </si>
  <si>
    <t>8,7</t>
  </si>
  <si>
    <t>18,8</t>
  </si>
  <si>
    <t>TOTAL</t>
  </si>
  <si>
    <t>13,3</t>
  </si>
  <si>
    <t>-13,6</t>
  </si>
  <si>
    <t>100,0</t>
  </si>
  <si>
    <t>% Part. 2011</t>
  </si>
  <si>
    <t>25,1</t>
  </si>
  <si>
    <t>60,4</t>
  </si>
  <si>
    <t>28,8</t>
  </si>
  <si>
    <t>72,5</t>
  </si>
  <si>
    <t>95,6</t>
  </si>
  <si>
    <t>9,1</t>
  </si>
  <si>
    <t>Canadá</t>
  </si>
  <si>
    <t>16,1</t>
  </si>
  <si>
    <t>26,6</t>
  </si>
  <si>
    <t>5,9</t>
  </si>
  <si>
    <t>Alemania</t>
  </si>
  <si>
    <t>38,8</t>
  </si>
  <si>
    <t>40,1</t>
  </si>
  <si>
    <t>5,7</t>
  </si>
  <si>
    <t>20,2</t>
  </si>
  <si>
    <t>4,7</t>
  </si>
  <si>
    <t>-24,3</t>
  </si>
  <si>
    <t>-19,3</t>
  </si>
  <si>
    <t>4,2</t>
  </si>
  <si>
    <t>3,1</t>
  </si>
  <si>
    <t>13,8</t>
  </si>
  <si>
    <t>Australia</t>
  </si>
  <si>
    <t>60,0</t>
  </si>
  <si>
    <t>69,4</t>
  </si>
  <si>
    <t>Japón</t>
  </si>
  <si>
    <t>-20,9</t>
  </si>
  <si>
    <t>-1,1</t>
  </si>
  <si>
    <t>2,8</t>
  </si>
  <si>
    <t>Venezuela</t>
  </si>
  <si>
    <t>12,6</t>
  </si>
  <si>
    <t>12,0</t>
  </si>
  <si>
    <t>2,7</t>
  </si>
  <si>
    <t>18,3</t>
  </si>
  <si>
    <t>39,4</t>
  </si>
  <si>
    <t>69,9</t>
  </si>
  <si>
    <t>3,9</t>
  </si>
  <si>
    <t>30,1</t>
  </si>
  <si>
    <t>13,5</t>
  </si>
  <si>
    <t>33,0</t>
  </si>
  <si>
    <t>Enero-abril 2010-2011</t>
  </si>
  <si>
    <t xml:space="preserve">Productos </t>
  </si>
  <si>
    <t/>
  </si>
  <si>
    <t>Porcentaje</t>
  </si>
  <si>
    <t xml:space="preserve">2010
ene-abr </t>
  </si>
  <si>
    <t xml:space="preserve">2011
ene-abr </t>
  </si>
  <si>
    <t>UVAS</t>
  </si>
  <si>
    <t xml:space="preserve">08061090 - Uva fresca, las demás variedades </t>
  </si>
  <si>
    <t xml:space="preserve">08061070 - Uva fresca, variedad Sugraone (desde 2007) </t>
  </si>
  <si>
    <t xml:space="preserve">08061080 - Uva fresca, variedad Ruby (desde 2007) </t>
  </si>
  <si>
    <t>Total</t>
  </si>
  <si>
    <t>MANZANAS</t>
  </si>
  <si>
    <t xml:space="preserve">08081090 - Manzanas frescas, las demás variedades </t>
  </si>
  <si>
    <t>PERAS</t>
  </si>
  <si>
    <t xml:space="preserve">08082019 - Peras frescas, las demás variedades </t>
  </si>
  <si>
    <t xml:space="preserve">08082017 - Peras Coscia, frescas (desde 2007) </t>
  </si>
  <si>
    <t xml:space="preserve">08082016 - Peras Bosc, frescas (desde 2007) </t>
  </si>
  <si>
    <t xml:space="preserve">08082018 - Peras D'Anjou, frescas (desde 2007) </t>
  </si>
  <si>
    <t xml:space="preserve">08082013 - Peras asiáticas, frescas </t>
  </si>
  <si>
    <t>Ciruela</t>
  </si>
  <si>
    <t>Angeleno</t>
  </si>
  <si>
    <t>Chile</t>
  </si>
  <si>
    <t>Sin Especif.</t>
  </si>
  <si>
    <t>40/40</t>
  </si>
  <si>
    <t>Filadelfia</t>
  </si>
  <si>
    <t>cartón</t>
  </si>
  <si>
    <t>8,1 kilos</t>
  </si>
  <si>
    <t>60/60</t>
  </si>
  <si>
    <t>cont-a granel</t>
  </si>
  <si>
    <t>9 kilos</t>
  </si>
  <si>
    <t>70/70</t>
  </si>
  <si>
    <t>Los Angeles</t>
  </si>
  <si>
    <t>cont-barco</t>
  </si>
  <si>
    <t>Nva. Zelanda</t>
  </si>
  <si>
    <t>5 kilos</t>
  </si>
  <si>
    <t>Kiwi</t>
  </si>
  <si>
    <t>Hayward</t>
  </si>
  <si>
    <t>30/30</t>
  </si>
  <si>
    <t>Bins</t>
  </si>
  <si>
    <t>25/27</t>
  </si>
  <si>
    <t>33/36</t>
  </si>
  <si>
    <t>Manzana</t>
  </si>
  <si>
    <t>Royal Gala</t>
  </si>
  <si>
    <t>150/150</t>
  </si>
  <si>
    <t>18 kilos</t>
  </si>
  <si>
    <t>contenedor</t>
  </si>
  <si>
    <t>3,5 kilos</t>
  </si>
  <si>
    <t>Pera</t>
  </si>
  <si>
    <t>Bartlett</t>
  </si>
  <si>
    <t>Argentina</t>
  </si>
  <si>
    <t>90/90</t>
  </si>
  <si>
    <t>Bosc</t>
  </si>
  <si>
    <t>80/80</t>
  </si>
  <si>
    <t>100/100</t>
  </si>
  <si>
    <t>Red Bartlett</t>
  </si>
  <si>
    <t>60/80</t>
  </si>
  <si>
    <t>110/120</t>
  </si>
  <si>
    <t>90/100</t>
  </si>
  <si>
    <t>Beurre Bosc</t>
  </si>
  <si>
    <t>80/90</t>
  </si>
  <si>
    <t>8 kilos</t>
  </si>
  <si>
    <t>110/110</t>
  </si>
  <si>
    <t>Hosui</t>
  </si>
  <si>
    <t>7 kilos</t>
  </si>
  <si>
    <t>12/12</t>
  </si>
  <si>
    <t>16/18</t>
  </si>
  <si>
    <t>Sudafrica</t>
  </si>
  <si>
    <t>Uva</t>
  </si>
  <si>
    <t>Autumn Royal</t>
  </si>
  <si>
    <t>Extra Larga</t>
  </si>
  <si>
    <t>18 libras</t>
  </si>
  <si>
    <t>Large</t>
  </si>
  <si>
    <t>Med</t>
  </si>
  <si>
    <t>Crimson seedless</t>
  </si>
  <si>
    <t>Princess Seedless</t>
  </si>
  <si>
    <t>Med-large</t>
  </si>
  <si>
    <t>Red Globe</t>
  </si>
  <si>
    <t>Sunset</t>
  </si>
  <si>
    <t>Thompson Seedless</t>
  </si>
  <si>
    <t>Black Seedless</t>
  </si>
  <si>
    <t>small</t>
  </si>
  <si>
    <t>48/50</t>
  </si>
  <si>
    <t>60/70</t>
  </si>
  <si>
    <t>48/48</t>
  </si>
  <si>
    <t>56/56</t>
  </si>
  <si>
    <t>44/44</t>
  </si>
  <si>
    <t>Autumn Beauty</t>
  </si>
  <si>
    <t>27/30</t>
  </si>
  <si>
    <t>Granny Smith</t>
  </si>
  <si>
    <t>Membrillo</t>
  </si>
  <si>
    <t>Champion</t>
  </si>
  <si>
    <t>16/16</t>
  </si>
  <si>
    <t>120/120</t>
  </si>
  <si>
    <t>Forelle</t>
  </si>
  <si>
    <t>72/72</t>
  </si>
  <si>
    <t>100/120</t>
  </si>
  <si>
    <t>10/12</t>
  </si>
  <si>
    <t>14/18</t>
  </si>
  <si>
    <t>10/14</t>
  </si>
  <si>
    <t>Fair quality/cond</t>
  </si>
  <si>
    <t>Sugraone</t>
  </si>
  <si>
    <t>Mediano-Chico</t>
  </si>
  <si>
    <t>Perú</t>
  </si>
  <si>
    <t>20/25</t>
  </si>
  <si>
    <t>10 kilos</t>
  </si>
  <si>
    <t>27/33</t>
  </si>
  <si>
    <t>36/45</t>
  </si>
  <si>
    <t>Mandarina</t>
  </si>
  <si>
    <t>Okitsu</t>
  </si>
  <si>
    <t>110/150</t>
  </si>
  <si>
    <t>66/100</t>
  </si>
  <si>
    <t>Satsuma</t>
  </si>
  <si>
    <t>66/75</t>
  </si>
  <si>
    <t>80/135</t>
  </si>
  <si>
    <t>Fuji</t>
  </si>
  <si>
    <t>60/100</t>
  </si>
  <si>
    <t>135/150</t>
  </si>
  <si>
    <t>70/90</t>
  </si>
  <si>
    <t>100/110</t>
  </si>
  <si>
    <t>120/150</t>
  </si>
  <si>
    <t>18-19kg</t>
  </si>
  <si>
    <t>113/113</t>
  </si>
  <si>
    <t>120/135</t>
  </si>
  <si>
    <t>138/162</t>
  </si>
  <si>
    <t>175/200</t>
  </si>
  <si>
    <t>70/100</t>
  </si>
  <si>
    <t>Braeburn</t>
  </si>
  <si>
    <t>56/70</t>
  </si>
  <si>
    <t>12,5 kilos</t>
  </si>
  <si>
    <t>80/84</t>
  </si>
  <si>
    <t>88/90</t>
  </si>
  <si>
    <t>90/110</t>
  </si>
  <si>
    <t>Golden Delicious</t>
  </si>
  <si>
    <t>Anjous</t>
  </si>
  <si>
    <t>80/100</t>
  </si>
  <si>
    <t>15 kilos</t>
  </si>
  <si>
    <t>Packams</t>
  </si>
  <si>
    <t>64/100</t>
  </si>
  <si>
    <t>Williams</t>
  </si>
  <si>
    <t>18-20 kilos</t>
  </si>
  <si>
    <t>50/70</t>
  </si>
  <si>
    <t>80/120</t>
  </si>
  <si>
    <t>110/135</t>
  </si>
  <si>
    <t>48/70</t>
  </si>
  <si>
    <t>38/52</t>
  </si>
  <si>
    <t>80/96</t>
  </si>
  <si>
    <t>X</t>
  </si>
  <si>
    <t>4,5 kilos</t>
  </si>
  <si>
    <t>8,2 kilos</t>
  </si>
  <si>
    <t>Ribier</t>
  </si>
  <si>
    <t>Barlinka</t>
  </si>
  <si>
    <t>Bonheur</t>
  </si>
  <si>
    <t>Dan Ben Hannah</t>
  </si>
  <si>
    <t>Dauphine</t>
  </si>
  <si>
    <t>La Rochelle</t>
  </si>
  <si>
    <t>Sun Red Seedless</t>
  </si>
  <si>
    <t>Waltham Cross</t>
  </si>
  <si>
    <t>G.B. = Sin Información de Precio</t>
  </si>
  <si>
    <t xml:space="preserve">Fuente: DUTCH FRUIT MARKET,TRICOP SALES REPORTS.                                        </t>
  </si>
  <si>
    <t>RANGO</t>
  </si>
  <si>
    <t>Arandano</t>
  </si>
  <si>
    <t>Belfast</t>
  </si>
  <si>
    <t>1,5 kilos</t>
  </si>
  <si>
    <t>G.B.</t>
  </si>
  <si>
    <t>Glasgow</t>
  </si>
  <si>
    <t>125 gramos</t>
  </si>
  <si>
    <t>Liverpool</t>
  </si>
  <si>
    <t>Caqui</t>
  </si>
  <si>
    <t>Sharon</t>
  </si>
  <si>
    <t>New Covent Garden</t>
  </si>
  <si>
    <t>2,5 kilos</t>
  </si>
  <si>
    <t>Roysum</t>
  </si>
  <si>
    <t>Birmingham</t>
  </si>
  <si>
    <t>Larry Anne</t>
  </si>
  <si>
    <t>Red Heart</t>
  </si>
  <si>
    <t>12 kilos</t>
  </si>
  <si>
    <t>New Spitalfields</t>
  </si>
  <si>
    <t>Southern Belle</t>
  </si>
  <si>
    <t>Songold</t>
  </si>
  <si>
    <t>Granada</t>
  </si>
  <si>
    <t>Higo.Breva</t>
  </si>
  <si>
    <t>Uruguay</t>
  </si>
  <si>
    <t>Red Chief</t>
  </si>
  <si>
    <t>19 kilos</t>
  </si>
  <si>
    <t>Red Delicious</t>
  </si>
  <si>
    <t>Cox</t>
  </si>
  <si>
    <t>Mora</t>
  </si>
  <si>
    <t>12 x 125 gramos</t>
  </si>
  <si>
    <t>Nectarin</t>
  </si>
  <si>
    <t>Palta</t>
  </si>
  <si>
    <t>4 kilos</t>
  </si>
  <si>
    <t>Fuerte</t>
  </si>
  <si>
    <t>Abate Fetel</t>
  </si>
  <si>
    <t>Rosemary</t>
  </si>
  <si>
    <t>Beurre Hardy</t>
  </si>
  <si>
    <t>Doyenne du Comice</t>
  </si>
  <si>
    <t xml:space="preserve">Fuente: FRESH PRODUCE JOURNAL                                                           </t>
  </si>
  <si>
    <t xml:space="preserve">Mes/Año </t>
  </si>
  <si>
    <t xml:space="preserve">Cereza
$/kilo </t>
  </si>
  <si>
    <t xml:space="preserve">Ciruela
$/kilo </t>
  </si>
  <si>
    <t xml:space="preserve">Durazno
$/kilo </t>
  </si>
  <si>
    <t xml:space="preserve">Kiwi
$/kilo </t>
  </si>
  <si>
    <t xml:space="preserve">Limón
$/kilo </t>
  </si>
  <si>
    <t xml:space="preserve">Mandarina
$/kilo </t>
  </si>
  <si>
    <t xml:space="preserve">Manzana
$/kilo </t>
  </si>
  <si>
    <t xml:space="preserve">Naranja
$/kilo </t>
  </si>
  <si>
    <t xml:space="preserve">Nectarín
$/kilo </t>
  </si>
  <si>
    <t xml:space="preserve">Palta
$/kilo </t>
  </si>
  <si>
    <t xml:space="preserve">Pera
$/kilo </t>
  </si>
  <si>
    <t xml:space="preserve">Uva
$/kilo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</si>
  <si>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</si>
  <si>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</si>
  <si>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</si>
  <si>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</si>
  <si>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</si>
  <si>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</si>
  <si>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</si>
  <si>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</si>
  <si>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</si>
  <si>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</si>
  <si>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</si>
  <si>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</si>
  <si>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</si>
  <si>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</si>
  <si>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</si>
  <si>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</si>
  <si>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</si>
  <si>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</si>
  <si>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</si>
  <si>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</si>
  <si>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</si>
  <si>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</si>
  <si>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</si>
  <si>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</si>
  <si>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</si>
  <si>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</si>
  <si>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</si>
  <si>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 xml:space="preserve">Tal como se puede apreciar de la tabla  las variaciones más resaltantes de los precios mayoristas se producen en los períodos </t>
  </si>
  <si>
    <t>Precios nominales con IVA</t>
  </si>
  <si>
    <t>$/kilo</t>
  </si>
  <si>
    <t>Ferias</t>
  </si>
  <si>
    <t>Precios (por kilo en US$ )</t>
  </si>
  <si>
    <t>Almendras sin cáscara</t>
  </si>
  <si>
    <t xml:space="preserve">Los demás cocos, excepto secos                                                                                                                                                                                                                           </t>
  </si>
  <si>
    <t>s/d ** Los precios FOB para el primer cuatrimestre de 2011 no pueden ser calculados aún a la espera de los informes de variación de valor (IVV)</t>
  </si>
  <si>
    <t>Zarzamoras, mora-frambuesas y grosellas</t>
  </si>
  <si>
    <t>Extracción de aceites</t>
  </si>
  <si>
    <t>Mezclas preparadas o conservadas</t>
  </si>
  <si>
    <t>EE.UU.</t>
  </si>
  <si>
    <t>Hong Kong</t>
  </si>
  <si>
    <t>Subtotal</t>
  </si>
  <si>
    <t>Otros países</t>
  </si>
  <si>
    <t>Precios medios FOB (US$/kg)</t>
  </si>
  <si>
    <t xml:space="preserve">08061010 - Uva fresca, variedad Thompson Seedless (Sultanina) </t>
  </si>
  <si>
    <t xml:space="preserve">08061030 - Uva fresca, variedad Red Globe </t>
  </si>
  <si>
    <t xml:space="preserve">08061050 - Uva fresca, variedad Crimson Seedless (desde 2007) </t>
  </si>
  <si>
    <t xml:space="preserve">08061020 - Uva fresca, variedad Flame Seedless </t>
  </si>
  <si>
    <t xml:space="preserve">08061060 - Uva fresca, variedad Black Seedless (desde 2007) </t>
  </si>
  <si>
    <t xml:space="preserve">08061040 - Uva fresca, variedad Ribier </t>
  </si>
  <si>
    <t xml:space="preserve">08081020 - Manzanas frescas, variedad Royal Gala </t>
  </si>
  <si>
    <t xml:space="preserve">08081060 - Manzanas frescas, variedad Granny Smith </t>
  </si>
  <si>
    <t xml:space="preserve">08081010 - Manzanas frescas, variedad Richard Delicious </t>
  </si>
  <si>
    <t xml:space="preserve">08081070 - Manzanas frescas, variedad Red Chief (desde 2007) </t>
  </si>
  <si>
    <t xml:space="preserve">08081030 - Manzanas frescas, variedad Red Starking </t>
  </si>
  <si>
    <t xml:space="preserve">08081050 - Manzanas frescas, variedad Braeburn </t>
  </si>
  <si>
    <t xml:space="preserve">08081040 - Manzanas frescas, variedad Fuji </t>
  </si>
  <si>
    <t xml:space="preserve">08082011 - Peras Packham's Triumph, frescas </t>
  </si>
  <si>
    <t xml:space="preserve">08082014 - Peras Abate Fetel, frescas (desde 2007) </t>
  </si>
  <si>
    <t xml:space="preserve">08082015 - Peras Bartlett, frescas (desde 2007) </t>
  </si>
  <si>
    <t xml:space="preserve"> enero-abril 2010</t>
  </si>
  <si>
    <t xml:space="preserve"> enero-abril 2011</t>
  </si>
  <si>
    <t>variación 2011/2010 volumen</t>
  </si>
  <si>
    <t>s/d ** Los precios FOB para el primer cuatrimestre de 2011 no pueden ser calculados aún, a la espera de los informes de variación de valor (IVV)</t>
  </si>
  <si>
    <t>Precios en dólares americanos por unidad de embalaje</t>
  </si>
  <si>
    <t>(Al 29/04/2011 : 1 dólar EE.UU. = 460,04 pesos chilenos)</t>
  </si>
  <si>
    <t>Pera asiática</t>
  </si>
  <si>
    <t>NOT = sin Información de precio</t>
  </si>
  <si>
    <t xml:space="preserve">Fuente: Federal State Market News Service, AMS, USDA.                                               </t>
  </si>
  <si>
    <t>Crimson Seedless</t>
  </si>
  <si>
    <t>Packham's Triumph</t>
  </si>
  <si>
    <t>Sin especificar</t>
  </si>
  <si>
    <t>Precios en euros por unidad de embalaje</t>
  </si>
  <si>
    <t>(Al 29/04/2011 : 1 euro = 1,48 dólares EE.UU. = 681,54 pesos chilenos)</t>
  </si>
  <si>
    <t>Sin Especificar</t>
  </si>
  <si>
    <t>Anjos</t>
  </si>
  <si>
    <t>Packhams</t>
  </si>
  <si>
    <t>Lavallée</t>
  </si>
  <si>
    <t>Precios en centavos de libras esterlina por unidad de embalaje</t>
  </si>
  <si>
    <t>(Al 29/04/2011 : 1 centavo de libra esterlina = 0,02 dólares EE.UU. = 7,66 pesos chilenos)</t>
  </si>
  <si>
    <t>D'Anjou</t>
  </si>
  <si>
    <t>Williams' Bon Chrétien</t>
  </si>
  <si>
    <t xml:space="preserve">Limón </t>
  </si>
  <si>
    <t xml:space="preserve">Kiwi </t>
  </si>
  <si>
    <t xml:space="preserve">Mandarina </t>
  </si>
  <si>
    <t>Naranja</t>
  </si>
  <si>
    <t xml:space="preserve">Manzana </t>
  </si>
  <si>
    <t>Supermerc.</t>
  </si>
  <si>
    <t>Publicación de la Oficina de Estudios y Políticas Agrarias (Odepa)</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</si>
  <si>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</si>
  <si>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</si>
  <si>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</si>
  <si>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</si>
  <si>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</si>
  <si>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</si>
  <si>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</si>
  <si>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</si>
  <si>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 xml:space="preserve">       Boletín frutícola </t>
  </si>
  <si>
    <t xml:space="preserve">          Mayo 2011</t>
  </si>
  <si>
    <t>Boletín frutícola</t>
  </si>
  <si>
    <t xml:space="preserve">  Nº 8</t>
  </si>
  <si>
    <t xml:space="preserve">  Nº 7</t>
  </si>
  <si>
    <t xml:space="preserve">  Nº 6</t>
  </si>
  <si>
    <t xml:space="preserve">  Nº 5</t>
  </si>
  <si>
    <t xml:space="preserve">  Nº 4</t>
  </si>
  <si>
    <t xml:space="preserve">  Nº 3</t>
  </si>
  <si>
    <t xml:space="preserve">  Nº 2</t>
  </si>
  <si>
    <t xml:space="preserve">  Nº 1</t>
  </si>
  <si>
    <t>Página</t>
  </si>
  <si>
    <t>Descripción</t>
  </si>
  <si>
    <t xml:space="preserve">  Nº 9</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</si>
  <si>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</si>
  <si>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</si>
  <si>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</si>
  <si>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</si>
  <si>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</si>
  <si>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</si>
  <si>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</si>
  <si>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Precios mayoristas para las principales especies frutícolas marzo 2009- abril 2011</t>
  </si>
  <si>
    <t xml:space="preserve">  Nº 10</t>
  </si>
  <si>
    <t xml:space="preserve">  Nº 11</t>
  </si>
  <si>
    <t>Jaime Bravo Mina</t>
  </si>
  <si>
    <t>Cuadro Nº 1 Exportaciones de frutas frescas *</t>
  </si>
  <si>
    <t>Mandarinas</t>
  </si>
  <si>
    <t>Cuadro Nº 2 Exportaciones de frutos secos</t>
  </si>
  <si>
    <t>Almendras con cáscara, frescas o secas</t>
  </si>
  <si>
    <t>Avellanas sin cáscara, frescas o secas</t>
  </si>
  <si>
    <t>Castañas, frescas o secas</t>
  </si>
  <si>
    <t xml:space="preserve">Nueces de marañón                                                                                                                                                                                      </t>
  </si>
  <si>
    <t>Pistachos, frescos o secos</t>
  </si>
  <si>
    <t>Otros frutos de cáscara</t>
  </si>
  <si>
    <t>Volumnen (Ton)</t>
  </si>
  <si>
    <t>Valor (Miles de US$ FOB)</t>
  </si>
  <si>
    <t>Cuadro Nº 4 Exportaciones de fruta fresca por país de destino</t>
  </si>
  <si>
    <t>País</t>
  </si>
  <si>
    <t>Enero- abril</t>
  </si>
  <si>
    <t>Cuadro Nº 5 Exportaciones de fruta industrializada por país de destino</t>
  </si>
  <si>
    <t>Volumen (Kilos)</t>
  </si>
  <si>
    <t>Valor (US$ FOB)</t>
  </si>
  <si>
    <t xml:space="preserve">Volumen (toneladas) </t>
  </si>
  <si>
    <t>Valor (miles de dólares FOB )</t>
  </si>
  <si>
    <t>Especie</t>
  </si>
  <si>
    <t>Fecha</t>
  </si>
  <si>
    <t>Variedad</t>
  </si>
  <si>
    <t>Origen</t>
  </si>
  <si>
    <t>Calidad</t>
  </si>
  <si>
    <t>Calibre</t>
  </si>
  <si>
    <t>Mercado</t>
  </si>
  <si>
    <t>Envase</t>
  </si>
  <si>
    <t>Unidad</t>
  </si>
  <si>
    <t>Mínimo</t>
  </si>
  <si>
    <t>Máximo</t>
  </si>
  <si>
    <t>Cuadro Nº 8 Precios de fruta fresca en Holanda</t>
  </si>
  <si>
    <t>Precio Máximo</t>
  </si>
  <si>
    <t>Precio Mínimo</t>
  </si>
  <si>
    <t>Precio Medio</t>
  </si>
  <si>
    <t>Cuadro Nº 11 Precios promedio a consumidor</t>
  </si>
  <si>
    <t xml:space="preserve">          Avance enero a abril de 2011</t>
  </si>
  <si>
    <t>Avance enero a abril 2011</t>
  </si>
  <si>
    <t xml:space="preserve">Exportaciones de fruta fresca </t>
  </si>
  <si>
    <t>Exportaciones de fruta industrializada</t>
  </si>
  <si>
    <t>Exportaciones de fruta fresca por país de destino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</si>
  <si>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</si>
  <si>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Precio Rango</t>
  </si>
  <si>
    <t xml:space="preserve"> Fuente: elaborado por Odepa con información del Servicio Nacional de Aduanas.  * Cifras sujetas a revisión por informes de variación de valor (IVV).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</si>
  <si>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</si>
  <si>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</si>
  <si>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</si>
  <si>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Odepa</t>
  </si>
  <si>
    <t>Cuadro Nº 3 Exportaciones de fruta  industrializada</t>
  </si>
  <si>
    <t>Eportaciones de fruta industrializada por país de destino</t>
  </si>
  <si>
    <t>Cuadro Nº 6 Exportaciones de fruta fresca por variedad de las principales especies</t>
  </si>
  <si>
    <t>Cuadro Nº 7 Precios de fruta fresca en los mercados de Estados Unidos</t>
  </si>
  <si>
    <t>Cuadro Nº 9 Precios de fruta fresca en los mercados del Reino Unido</t>
  </si>
  <si>
    <t xml:space="preserve">Cuadro Nº 10  Precios mayoristas para las principales especies frutícolas </t>
  </si>
  <si>
    <t>(Pesos nominales sin IVA, mercados terminales de Santiago)</t>
  </si>
  <si>
    <t>Precios promedio a consumidor</t>
  </si>
  <si>
    <t>Precios de fruta fresca de Holanda</t>
  </si>
  <si>
    <t>Cuadro Nº 9 Precios de fruta fresca en los mercados del Reino Unido (continuación)</t>
  </si>
  <si>
    <t>Cuadro Nº 7 Precios de fruta fresca en los mercados de Estados Unidos (continuación)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</si>
</sst>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dd/mm/yy"/>
    <numFmt numFmtId="176" formatCode="_(* #,##0_);_(* \(#,##0\);_(* &quot;-&quot;??_);_(@_)"/>
    <numFmt numFmtId="177" formatCode="_-* #,##0.00\ _p_t_a_-;\-* #,##0.00\ _p_t_a_-;_-* &quot;-&quot;??\ _p_t_a_-;_-@_-"/>
  </numFmts>
  <fonts count="70">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9"/>
      <name val="Verdana"/>
      <family val="2"/>
    </font>
    <font>
      <b/>
      <sz val="8"/>
      <name val="Verdana"/>
      <family val="2"/>
    </font>
    <font>
      <sz val="11"/>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style="thin"/>
    </border>
    <border>
      <left style="thin"/>
      <right style="thin"/>
      <top style="thin"/>
      <bottom style="thin"/>
    </border>
    <border>
      <left style="thin"/>
      <right style="thin"/>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border>
    <border>
      <left/>
      <right/>
      <top style="thin"/>
      <bottom style="thin"/>
    </border>
    <border>
      <left/>
      <right/>
      <top style="thin">
        <color indexed="55"/>
      </top>
      <bottom style="thin">
        <color indexed="55"/>
      </bottom>
    </border>
    <border>
      <left/>
      <right/>
      <top/>
      <bottom style="thin">
        <color indexed="55"/>
      </bottom>
    </border>
    <border>
      <left/>
      <right/>
      <top style="thin"/>
      <bottom/>
    </border>
    <border>
      <left/>
      <right/>
      <top style="thin">
        <color indexed="55"/>
      </top>
      <bottom style="thin"/>
    </border>
    <border>
      <left style="thin"/>
      <right/>
      <top style="thin"/>
      <bottom/>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top style="thin"/>
      <bottom style="thin"/>
    </border>
    <border>
      <left style="thin"/>
      <right style="thin">
        <color indexed="8"/>
      </right>
      <top style="thin"/>
      <bottom style="thin"/>
    </border>
    <border>
      <left/>
      <right style="thin"/>
      <top style="thin"/>
      <bottom style="thin"/>
    </border>
    <border>
      <left style="thin">
        <color indexed="8"/>
      </left>
      <right/>
      <top style="thin">
        <color indexed="8"/>
      </top>
      <bottom/>
    </border>
    <border>
      <left/>
      <right style="thin"/>
      <top/>
      <bottom style="thin"/>
    </border>
    <border>
      <left style="thin">
        <color indexed="8"/>
      </left>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bottom style="thin"/>
    </border>
    <border>
      <left/>
      <right style="thin">
        <color indexed="8"/>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6"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247">
    <xf numFmtId="0" fontId="0" fillId="0" borderId="0" xfId="0" applyFont="1" applyAlignment="1">
      <alignment/>
    </xf>
    <xf numFmtId="0" fontId="0" fillId="0" borderId="0" xfId="0" applyAlignment="1">
      <alignment/>
    </xf>
    <xf numFmtId="0" fontId="58" fillId="0" borderId="0" xfId="0" applyFont="1" applyAlignment="1">
      <alignment/>
    </xf>
    <xf numFmtId="0" fontId="0" fillId="0" borderId="10" xfId="0" applyBorder="1" applyAlignment="1">
      <alignment horizontal="center" vertical="top"/>
    </xf>
    <xf numFmtId="0" fontId="0" fillId="0" borderId="11" xfId="0" applyBorder="1" applyAlignment="1">
      <alignment/>
    </xf>
    <xf numFmtId="3" fontId="0" fillId="0" borderId="12" xfId="0" applyNumberFormat="1" applyBorder="1" applyAlignment="1">
      <alignment/>
    </xf>
    <xf numFmtId="0" fontId="0" fillId="0" borderId="12" xfId="0" applyBorder="1" applyAlignment="1">
      <alignment horizontal="center" vertical="center"/>
    </xf>
    <xf numFmtId="173" fontId="0" fillId="0" borderId="12" xfId="0" applyNumberFormat="1" applyBorder="1" applyAlignment="1">
      <alignment horizontal="center" vertical="center"/>
    </xf>
    <xf numFmtId="0" fontId="0" fillId="0" borderId="12" xfId="0" applyBorder="1" applyAlignment="1">
      <alignment/>
    </xf>
    <xf numFmtId="3" fontId="0" fillId="0" borderId="0" xfId="0" applyNumberFormat="1" applyAlignment="1">
      <alignment/>
    </xf>
    <xf numFmtId="0" fontId="0" fillId="0" borderId="0" xfId="0" applyAlignment="1">
      <alignment horizontal="center" vertical="center"/>
    </xf>
    <xf numFmtId="0" fontId="0" fillId="0" borderId="13" xfId="0" applyBorder="1" applyAlignment="1">
      <alignment horizontal="center" vertical="top"/>
    </xf>
    <xf numFmtId="0" fontId="0" fillId="0" borderId="12" xfId="0" applyBorder="1" applyAlignment="1">
      <alignment horizontal="center" vertical="top"/>
    </xf>
    <xf numFmtId="0" fontId="2" fillId="0" borderId="14" xfId="0" applyFont="1" applyFill="1" applyBorder="1" applyAlignment="1">
      <alignment/>
    </xf>
    <xf numFmtId="1"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9" fillId="0" borderId="0" xfId="55" applyFont="1">
      <alignment/>
      <protection/>
    </xf>
    <xf numFmtId="0" fontId="60" fillId="0" borderId="0" xfId="55" applyFont="1">
      <alignment/>
      <protection/>
    </xf>
    <xf numFmtId="0" fontId="0" fillId="0" borderId="0" xfId="55">
      <alignment/>
      <protection/>
    </xf>
    <xf numFmtId="0" fontId="61" fillId="0" borderId="0" xfId="55" applyFont="1" applyAlignment="1">
      <alignment horizontal="center"/>
      <protection/>
    </xf>
    <xf numFmtId="17" fontId="61" fillId="0" borderId="0" xfId="55" applyNumberFormat="1" applyFont="1" applyAlignment="1" quotePrefix="1">
      <alignment horizontal="center"/>
      <protection/>
    </xf>
    <xf numFmtId="0" fontId="62" fillId="0" borderId="0" xfId="55" applyFont="1" applyAlignment="1">
      <alignment horizontal="left" indent="15"/>
      <protection/>
    </xf>
    <xf numFmtId="0" fontId="63" fillId="0" borderId="0" xfId="55" applyFont="1" applyAlignment="1">
      <alignment horizontal="center"/>
      <protection/>
    </xf>
    <xf numFmtId="0" fontId="64" fillId="0" borderId="0" xfId="55" applyFont="1" applyFill="1" applyAlignment="1">
      <alignment/>
      <protection/>
    </xf>
    <xf numFmtId="0" fontId="64" fillId="0" borderId="0" xfId="55" applyFont="1" applyAlignment="1">
      <alignment/>
      <protection/>
    </xf>
    <xf numFmtId="0" fontId="65" fillId="0" borderId="0" xfId="55" applyFont="1">
      <alignment/>
      <protection/>
    </xf>
    <xf numFmtId="0" fontId="59" fillId="0" borderId="0" xfId="55" applyFont="1" quotePrefix="1">
      <alignment/>
      <protection/>
    </xf>
    <xf numFmtId="0" fontId="4" fillId="0" borderId="0" xfId="55" applyFont="1">
      <alignment/>
      <protection/>
    </xf>
    <xf numFmtId="0" fontId="5" fillId="0" borderId="0" xfId="55" applyFont="1">
      <alignment/>
      <protection/>
    </xf>
    <xf numFmtId="0" fontId="66" fillId="0" borderId="0" xfId="55" applyFont="1">
      <alignment/>
      <protection/>
    </xf>
    <xf numFmtId="0" fontId="2" fillId="0" borderId="0" xfId="55" applyFont="1">
      <alignment/>
      <protection/>
    </xf>
    <xf numFmtId="0" fontId="0" fillId="0" borderId="0" xfId="55" applyBorder="1">
      <alignment/>
      <protection/>
    </xf>
    <xf numFmtId="0" fontId="11" fillId="0" borderId="17" xfId="66" applyFont="1" applyBorder="1" applyProtection="1">
      <alignment/>
      <protection/>
    </xf>
    <xf numFmtId="0" fontId="11" fillId="0" borderId="17" xfId="66" applyFont="1" applyBorder="1" applyAlignment="1" applyProtection="1">
      <alignment horizontal="left"/>
      <protection/>
    </xf>
    <xf numFmtId="0" fontId="4" fillId="0" borderId="0" xfId="66" applyFont="1" applyBorder="1" applyAlignment="1" applyProtection="1">
      <alignment horizontal="center"/>
      <protection/>
    </xf>
    <xf numFmtId="0" fontId="4" fillId="0" borderId="0" xfId="55" applyFont="1" applyAlignment="1">
      <alignment horizontal="left"/>
      <protection/>
    </xf>
    <xf numFmtId="0" fontId="4" fillId="0" borderId="0" xfId="66" applyFont="1" applyBorder="1" applyAlignment="1" applyProtection="1">
      <alignment horizontal="left"/>
      <protection/>
    </xf>
    <xf numFmtId="0" fontId="11" fillId="0" borderId="0" xfId="66" applyFont="1" applyBorder="1" applyProtection="1">
      <alignment/>
      <protection/>
    </xf>
    <xf numFmtId="0" fontId="2" fillId="0" borderId="18" xfId="66" applyFont="1" applyBorder="1" applyAlignment="1" applyProtection="1">
      <alignment horizontal="center"/>
      <protection/>
    </xf>
    <xf numFmtId="0" fontId="7" fillId="0" borderId="0" xfId="66" applyFont="1" applyBorder="1" applyAlignment="1" applyProtection="1">
      <alignment horizontal="center"/>
      <protection/>
    </xf>
    <xf numFmtId="0" fontId="7" fillId="0" borderId="0" xfId="66" applyFont="1" applyBorder="1" applyProtection="1">
      <alignment/>
      <protection/>
    </xf>
    <xf numFmtId="0" fontId="2" fillId="0" borderId="18" xfId="66" applyFont="1" applyBorder="1" applyProtection="1">
      <alignment/>
      <protection/>
    </xf>
    <xf numFmtId="0" fontId="2" fillId="0" borderId="18" xfId="66" applyFont="1" applyBorder="1" applyAlignment="1" applyProtection="1">
      <alignment horizontal="left"/>
      <protection/>
    </xf>
    <xf numFmtId="0" fontId="12" fillId="0" borderId="0" xfId="66" applyFont="1" applyBorder="1" applyAlignment="1" applyProtection="1">
      <alignment horizontal="center" vertical="center"/>
      <protection/>
    </xf>
    <xf numFmtId="0" fontId="4" fillId="0" borderId="0" xfId="55" applyFont="1" applyAlignment="1">
      <alignment/>
      <protection/>
    </xf>
    <xf numFmtId="0" fontId="67" fillId="0" borderId="0" xfId="0" applyFont="1" applyAlignment="1">
      <alignment/>
    </xf>
    <xf numFmtId="0" fontId="2" fillId="0" borderId="18" xfId="0" applyFont="1" applyFill="1" applyBorder="1" applyAlignment="1">
      <alignment horizontal="center"/>
    </xf>
    <xf numFmtId="0" fontId="2" fillId="0" borderId="0" xfId="0" applyFont="1" applyFill="1" applyBorder="1" applyAlignment="1">
      <alignment horizontal="center"/>
    </xf>
    <xf numFmtId="0" fontId="2" fillId="0" borderId="19" xfId="0" applyFont="1" applyFill="1" applyBorder="1" applyAlignment="1" quotePrefix="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7" fillId="0" borderId="0" xfId="0"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72" fontId="2" fillId="0" borderId="0" xfId="0" applyNumberFormat="1" applyFont="1" applyFill="1" applyBorder="1" applyAlignment="1">
      <alignment/>
    </xf>
    <xf numFmtId="2" fontId="68" fillId="0" borderId="0" xfId="0" applyNumberFormat="1" applyFont="1" applyAlignment="1">
      <alignment horizontal="center"/>
    </xf>
    <xf numFmtId="0" fontId="67" fillId="0" borderId="0" xfId="0" applyFont="1" applyAlignment="1">
      <alignment horizontal="center"/>
    </xf>
    <xf numFmtId="3" fontId="7" fillId="0" borderId="0" xfId="0" applyNumberFormat="1" applyFont="1" applyFill="1" applyBorder="1" applyAlignment="1">
      <alignment/>
    </xf>
    <xf numFmtId="172" fontId="7" fillId="0" borderId="0" xfId="0" applyNumberFormat="1" applyFont="1" applyFill="1" applyBorder="1" applyAlignment="1">
      <alignment/>
    </xf>
    <xf numFmtId="2" fontId="67" fillId="0" borderId="0" xfId="0" applyNumberFormat="1" applyFont="1" applyAlignment="1">
      <alignment horizontal="center"/>
    </xf>
    <xf numFmtId="0" fontId="7" fillId="0" borderId="0" xfId="0" applyFont="1" applyFill="1" applyAlignment="1">
      <alignment/>
    </xf>
    <xf numFmtId="0" fontId="7"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quotePrefix="1">
      <alignment horizontal="center"/>
    </xf>
    <xf numFmtId="1" fontId="68" fillId="0" borderId="0" xfId="0" applyNumberFormat="1" applyFont="1" applyAlignment="1">
      <alignment horizontal="center"/>
    </xf>
    <xf numFmtId="0" fontId="67" fillId="0" borderId="0" xfId="48" applyNumberFormat="1" applyFont="1" applyAlignment="1">
      <alignment horizontal="center"/>
    </xf>
    <xf numFmtId="0" fontId="67" fillId="0" borderId="0" xfId="0" applyNumberFormat="1" applyFont="1" applyAlignment="1">
      <alignment horizontal="center"/>
    </xf>
    <xf numFmtId="2" fontId="2" fillId="0" borderId="0" xfId="0" applyNumberFormat="1" applyFont="1" applyAlignment="1">
      <alignment horizontal="center"/>
    </xf>
    <xf numFmtId="173" fontId="2" fillId="0" borderId="0" xfId="0" applyNumberFormat="1" applyFont="1" applyAlignment="1">
      <alignment/>
    </xf>
    <xf numFmtId="0" fontId="7" fillId="0" borderId="21" xfId="0" applyFont="1" applyFill="1" applyBorder="1" applyAlignment="1">
      <alignment/>
    </xf>
    <xf numFmtId="0" fontId="67" fillId="0" borderId="21" xfId="0" applyFont="1" applyBorder="1" applyAlignment="1">
      <alignment/>
    </xf>
    <xf numFmtId="2" fontId="68" fillId="0" borderId="0" xfId="0" applyNumberFormat="1" applyFont="1" applyBorder="1" applyAlignment="1">
      <alignment horizontal="center"/>
    </xf>
    <xf numFmtId="0" fontId="67" fillId="0" borderId="0" xfId="0" applyFont="1" applyBorder="1" applyAlignment="1">
      <alignment/>
    </xf>
    <xf numFmtId="0" fontId="2" fillId="0" borderId="18" xfId="0" applyFont="1" applyFill="1" applyBorder="1" applyAlignment="1">
      <alignment/>
    </xf>
    <xf numFmtId="0" fontId="68" fillId="0" borderId="0" xfId="0" applyFont="1" applyAlignment="1">
      <alignment/>
    </xf>
    <xf numFmtId="0" fontId="67" fillId="0" borderId="0" xfId="0" applyFont="1" applyAlignment="1">
      <alignment/>
    </xf>
    <xf numFmtId="0" fontId="2" fillId="0" borderId="0" xfId="0" applyFont="1" applyFill="1" applyBorder="1" applyAlignment="1">
      <alignment/>
    </xf>
    <xf numFmtId="0" fontId="2" fillId="0" borderId="22" xfId="0" applyFont="1" applyFill="1" applyBorder="1" applyAlignment="1" quotePrefix="1">
      <alignment horizontal="center"/>
    </xf>
    <xf numFmtId="0" fontId="2" fillId="0" borderId="22" xfId="0" applyFont="1" applyFill="1" applyBorder="1" applyAlignment="1">
      <alignment horizontal="center"/>
    </xf>
    <xf numFmtId="0" fontId="2" fillId="0" borderId="17" xfId="0" applyFont="1" applyFill="1" applyBorder="1" applyAlignment="1">
      <alignment horizontal="center"/>
    </xf>
    <xf numFmtId="0" fontId="2" fillId="0" borderId="21" xfId="0" applyFont="1" applyFill="1" applyBorder="1" applyAlignment="1">
      <alignment/>
    </xf>
    <xf numFmtId="3" fontId="2" fillId="0" borderId="21" xfId="0" applyNumberFormat="1" applyFont="1" applyFill="1" applyBorder="1" applyAlignment="1">
      <alignment/>
    </xf>
    <xf numFmtId="172" fontId="2" fillId="0" borderId="21" xfId="0" applyNumberFormat="1" applyFont="1" applyFill="1" applyBorder="1" applyAlignment="1">
      <alignment/>
    </xf>
    <xf numFmtId="2" fontId="68" fillId="0" borderId="21" xfId="0" applyNumberFormat="1" applyFont="1" applyBorder="1" applyAlignment="1">
      <alignment horizontal="center"/>
    </xf>
    <xf numFmtId="2" fontId="67" fillId="0" borderId="21" xfId="0" applyNumberFormat="1" applyFont="1" applyBorder="1" applyAlignment="1">
      <alignment horizontal="center"/>
    </xf>
    <xf numFmtId="2" fontId="67" fillId="0" borderId="0" xfId="0" applyNumberFormat="1" applyFont="1" applyBorder="1" applyAlignment="1">
      <alignment horizontal="center"/>
    </xf>
    <xf numFmtId="0" fontId="7" fillId="0" borderId="17" xfId="0" applyFont="1" applyFill="1" applyBorder="1" applyAlignment="1">
      <alignment/>
    </xf>
    <xf numFmtId="3" fontId="7" fillId="0" borderId="17" xfId="0" applyNumberFormat="1" applyFont="1" applyFill="1" applyBorder="1" applyAlignment="1">
      <alignment/>
    </xf>
    <xf numFmtId="172" fontId="7" fillId="0" borderId="17" xfId="0" applyNumberFormat="1" applyFont="1" applyFill="1" applyBorder="1" applyAlignment="1">
      <alignment/>
    </xf>
    <xf numFmtId="2" fontId="67" fillId="0" borderId="17" xfId="0" applyNumberFormat="1" applyFont="1" applyBorder="1" applyAlignment="1">
      <alignment horizontal="center"/>
    </xf>
    <xf numFmtId="173" fontId="67" fillId="0" borderId="0" xfId="0" applyNumberFormat="1" applyFont="1" applyAlignment="1">
      <alignment/>
    </xf>
    <xf numFmtId="173" fontId="68" fillId="0" borderId="0" xfId="0" applyNumberFormat="1" applyFont="1" applyAlignment="1">
      <alignment/>
    </xf>
    <xf numFmtId="0" fontId="7" fillId="0" borderId="20" xfId="0" applyFont="1" applyFill="1" applyBorder="1" applyAlignment="1">
      <alignment/>
    </xf>
    <xf numFmtId="3" fontId="7" fillId="0" borderId="20" xfId="0" applyNumberFormat="1" applyFont="1" applyFill="1" applyBorder="1" applyAlignment="1">
      <alignment/>
    </xf>
    <xf numFmtId="0" fontId="7" fillId="0" borderId="0" xfId="0" applyFont="1" applyFill="1" applyBorder="1" applyAlignment="1">
      <alignment horizontal="left" wrapText="1"/>
    </xf>
    <xf numFmtId="0" fontId="67" fillId="0" borderId="10" xfId="0" applyFont="1" applyBorder="1" applyAlignment="1">
      <alignment horizontal="center" vertical="top"/>
    </xf>
    <xf numFmtId="0" fontId="67" fillId="0" borderId="23" xfId="0" applyFont="1" applyBorder="1" applyAlignment="1">
      <alignment horizontal="center" vertical="top"/>
    </xf>
    <xf numFmtId="0" fontId="67" fillId="0" borderId="14" xfId="0" applyFont="1" applyBorder="1" applyAlignment="1">
      <alignment horizontal="center" vertical="top"/>
    </xf>
    <xf numFmtId="0" fontId="67" fillId="0" borderId="11" xfId="0" applyFont="1" applyBorder="1" applyAlignment="1">
      <alignment/>
    </xf>
    <xf numFmtId="3" fontId="67" fillId="0" borderId="12" xfId="0" applyNumberFormat="1" applyFont="1" applyBorder="1" applyAlignment="1">
      <alignment/>
    </xf>
    <xf numFmtId="0" fontId="67" fillId="0" borderId="12" xfId="0" applyFont="1" applyBorder="1" applyAlignment="1">
      <alignment horizontal="center" vertical="center"/>
    </xf>
    <xf numFmtId="173" fontId="67" fillId="0" borderId="12" xfId="0" applyNumberFormat="1" applyFont="1" applyBorder="1" applyAlignment="1">
      <alignment horizontal="center" vertical="center"/>
    </xf>
    <xf numFmtId="173" fontId="67" fillId="0" borderId="12" xfId="0" applyNumberFormat="1" applyFont="1" applyBorder="1" applyAlignment="1">
      <alignment horizontal="center"/>
    </xf>
    <xf numFmtId="0" fontId="67" fillId="0" borderId="12" xfId="0" applyFont="1" applyBorder="1" applyAlignment="1">
      <alignment/>
    </xf>
    <xf numFmtId="0" fontId="67" fillId="0" borderId="15" xfId="0" applyFont="1" applyBorder="1" applyAlignment="1">
      <alignment horizontal="left" vertical="center" wrapText="1"/>
    </xf>
    <xf numFmtId="174" fontId="67" fillId="0" borderId="15" xfId="0" applyNumberFormat="1" applyFont="1" applyBorder="1" applyAlignment="1">
      <alignment horizontal="right" vertical="center" wrapText="1"/>
    </xf>
    <xf numFmtId="173" fontId="67" fillId="0" borderId="12" xfId="0" applyNumberFormat="1" applyFont="1" applyBorder="1" applyAlignment="1">
      <alignment horizontal="right" vertical="center"/>
    </xf>
    <xf numFmtId="2" fontId="67" fillId="0" borderId="12" xfId="0" applyNumberFormat="1" applyFont="1" applyBorder="1" applyAlignment="1">
      <alignment horizontal="right" vertical="center"/>
    </xf>
    <xf numFmtId="2" fontId="67" fillId="0" borderId="24" xfId="0" applyNumberFormat="1" applyFont="1" applyBorder="1" applyAlignment="1">
      <alignment horizontal="right" vertical="center"/>
    </xf>
    <xf numFmtId="0" fontId="67" fillId="0" borderId="25" xfId="0" applyFont="1" applyBorder="1" applyAlignment="1">
      <alignment horizontal="left" vertical="center" wrapText="1"/>
    </xf>
    <xf numFmtId="174" fontId="67" fillId="0" borderId="25" xfId="0" applyNumberFormat="1" applyFont="1" applyBorder="1" applyAlignment="1">
      <alignment horizontal="right" vertical="center" wrapText="1"/>
    </xf>
    <xf numFmtId="0" fontId="68" fillId="0" borderId="12" xfId="0" applyFont="1" applyBorder="1" applyAlignment="1">
      <alignment horizontal="left" vertical="center" wrapText="1"/>
    </xf>
    <xf numFmtId="174" fontId="68" fillId="0" borderId="12" xfId="0" applyNumberFormat="1" applyFont="1" applyBorder="1" applyAlignment="1">
      <alignment horizontal="right" vertical="center" wrapText="1"/>
    </xf>
    <xf numFmtId="173" fontId="68" fillId="0" borderId="12" xfId="0" applyNumberFormat="1" applyFont="1" applyBorder="1" applyAlignment="1">
      <alignment horizontal="right" vertical="center"/>
    </xf>
    <xf numFmtId="2" fontId="68" fillId="0" borderId="12" xfId="0" applyNumberFormat="1" applyFont="1" applyBorder="1" applyAlignment="1">
      <alignment horizontal="right" vertical="center"/>
    </xf>
    <xf numFmtId="2" fontId="68" fillId="0" borderId="24" xfId="0" applyNumberFormat="1" applyFont="1" applyBorder="1" applyAlignment="1">
      <alignment horizontal="right" vertical="center"/>
    </xf>
    <xf numFmtId="0" fontId="68" fillId="0" borderId="0" xfId="0" applyFont="1" applyFill="1" applyBorder="1" applyAlignment="1">
      <alignment horizontal="left" vertical="center" wrapText="1"/>
    </xf>
    <xf numFmtId="2" fontId="67" fillId="0" borderId="0" xfId="0" applyNumberFormat="1" applyFont="1" applyAlignment="1">
      <alignment horizontal="right" vertical="center"/>
    </xf>
    <xf numFmtId="0" fontId="67" fillId="0" borderId="0" xfId="0" applyFont="1" applyAlignment="1">
      <alignment horizontal="right" vertical="center"/>
    </xf>
    <xf numFmtId="0" fontId="67" fillId="0" borderId="12" xfId="0" applyFont="1" applyBorder="1" applyAlignment="1">
      <alignment horizontal="right" vertical="center"/>
    </xf>
    <xf numFmtId="173" fontId="67" fillId="0" borderId="14" xfId="0" applyNumberFormat="1" applyFont="1" applyBorder="1" applyAlignment="1">
      <alignment horizontal="right" vertical="center"/>
    </xf>
    <xf numFmtId="2" fontId="67" fillId="0" borderId="14" xfId="0" applyNumberFormat="1" applyFont="1" applyBorder="1" applyAlignment="1">
      <alignment horizontal="right" vertical="center"/>
    </xf>
    <xf numFmtId="2" fontId="67" fillId="0" borderId="23" xfId="0" applyNumberFormat="1" applyFont="1" applyBorder="1" applyAlignment="1">
      <alignment horizontal="right" vertical="center"/>
    </xf>
    <xf numFmtId="0" fontId="68" fillId="0" borderId="26" xfId="0" applyFont="1" applyFill="1" applyBorder="1" applyAlignment="1">
      <alignment horizontal="left" vertical="center" wrapText="1"/>
    </xf>
    <xf numFmtId="173" fontId="67" fillId="0" borderId="0" xfId="0" applyNumberFormat="1" applyFont="1" applyBorder="1" applyAlignment="1">
      <alignment horizontal="right" vertical="center"/>
    </xf>
    <xf numFmtId="173" fontId="67" fillId="0" borderId="27" xfId="0" applyNumberFormat="1" applyFont="1" applyBorder="1" applyAlignment="1">
      <alignment horizontal="right" vertical="center"/>
    </xf>
    <xf numFmtId="0" fontId="68" fillId="0" borderId="28" xfId="0" applyFont="1" applyFill="1" applyBorder="1" applyAlignment="1">
      <alignment horizontal="left" vertical="center" wrapText="1"/>
    </xf>
    <xf numFmtId="174" fontId="68" fillId="0" borderId="12" xfId="0" applyNumberFormat="1" applyFont="1" applyBorder="1" applyAlignment="1">
      <alignment/>
    </xf>
    <xf numFmtId="0" fontId="68" fillId="0" borderId="12" xfId="0" applyFont="1" applyBorder="1" applyAlignment="1">
      <alignment horizontal="right" vertical="center"/>
    </xf>
    <xf numFmtId="0" fontId="69" fillId="0" borderId="0" xfId="0" applyFont="1" applyAlignment="1">
      <alignment/>
    </xf>
    <xf numFmtId="0" fontId="68" fillId="0" borderId="12" xfId="0" applyFont="1" applyBorder="1" applyAlignment="1">
      <alignment horizontal="center"/>
    </xf>
    <xf numFmtId="175" fontId="67" fillId="0" borderId="0" xfId="0" applyNumberFormat="1" applyFont="1" applyAlignment="1">
      <alignment/>
    </xf>
    <xf numFmtId="2" fontId="67" fillId="0" borderId="0" xfId="0" applyNumberFormat="1" applyFont="1" applyAlignment="1">
      <alignment horizontal="right"/>
    </xf>
    <xf numFmtId="49" fontId="67" fillId="0" borderId="0" xfId="0" applyNumberFormat="1" applyFont="1" applyAlignment="1">
      <alignment horizontal="center"/>
    </xf>
    <xf numFmtId="0" fontId="67" fillId="0" borderId="17" xfId="0" applyFont="1" applyBorder="1" applyAlignment="1">
      <alignment/>
    </xf>
    <xf numFmtId="175" fontId="67" fillId="0" borderId="17" xfId="0" applyNumberFormat="1" applyFont="1" applyBorder="1" applyAlignment="1">
      <alignment/>
    </xf>
    <xf numFmtId="0" fontId="67" fillId="0" borderId="17" xfId="0" applyFont="1" applyBorder="1" applyAlignment="1">
      <alignment horizontal="center"/>
    </xf>
    <xf numFmtId="2" fontId="67" fillId="0" borderId="17" xfId="0" applyNumberFormat="1" applyFont="1" applyBorder="1" applyAlignment="1">
      <alignment horizontal="right"/>
    </xf>
    <xf numFmtId="0" fontId="68" fillId="0" borderId="12" xfId="0" applyFont="1" applyBorder="1" applyAlignment="1">
      <alignment horizontal="right"/>
    </xf>
    <xf numFmtId="0" fontId="67" fillId="0" borderId="0" xfId="0" applyFont="1" applyAlignment="1">
      <alignment horizontal="right"/>
    </xf>
    <xf numFmtId="0" fontId="67" fillId="0" borderId="17" xfId="0" applyFont="1" applyBorder="1" applyAlignment="1">
      <alignment horizontal="right"/>
    </xf>
    <xf numFmtId="0" fontId="69" fillId="0" borderId="0" xfId="0" applyFont="1" applyAlignment="1">
      <alignment horizontal="right"/>
    </xf>
    <xf numFmtId="0" fontId="68" fillId="0" borderId="12" xfId="0" applyFont="1" applyBorder="1" applyAlignment="1">
      <alignment horizontal="center" wrapText="1"/>
    </xf>
    <xf numFmtId="0" fontId="68" fillId="0" borderId="12" xfId="0" applyFont="1" applyBorder="1" applyAlignment="1">
      <alignment horizontal="center" vertical="center"/>
    </xf>
    <xf numFmtId="0" fontId="2" fillId="33" borderId="15" xfId="0" applyFont="1" applyFill="1" applyBorder="1" applyAlignment="1">
      <alignment horizontal="center" vertical="center" wrapText="1"/>
    </xf>
    <xf numFmtId="176" fontId="67" fillId="0" borderId="15" xfId="48" applyNumberFormat="1" applyFont="1" applyBorder="1" applyAlignment="1">
      <alignment horizontal="right" vertical="center" wrapText="1"/>
    </xf>
    <xf numFmtId="0" fontId="67" fillId="0" borderId="15" xfId="0" applyFont="1" applyBorder="1" applyAlignment="1">
      <alignment horizontal="right" vertical="center" wrapText="1"/>
    </xf>
    <xf numFmtId="3" fontId="67" fillId="0" borderId="15" xfId="0" applyNumberFormat="1" applyFont="1" applyBorder="1" applyAlignment="1">
      <alignment horizontal="right" vertical="center" wrapText="1"/>
    </xf>
    <xf numFmtId="0" fontId="68" fillId="33" borderId="11" xfId="0" applyFont="1" applyFill="1" applyBorder="1" applyAlignment="1">
      <alignment horizontal="center"/>
    </xf>
    <xf numFmtId="3" fontId="67" fillId="0" borderId="12" xfId="0" applyNumberFormat="1" applyFont="1" applyFill="1" applyBorder="1" applyAlignment="1">
      <alignment horizontal="center"/>
    </xf>
    <xf numFmtId="1" fontId="67" fillId="0" borderId="12" xfId="0" applyNumberFormat="1" applyFont="1" applyBorder="1" applyAlignment="1">
      <alignment/>
    </xf>
    <xf numFmtId="3" fontId="67" fillId="0" borderId="12" xfId="0" applyNumberFormat="1" applyFont="1" applyBorder="1" applyAlignment="1">
      <alignment horizontal="center"/>
    </xf>
    <xf numFmtId="3" fontId="67" fillId="0" borderId="14" xfId="0" applyNumberFormat="1" applyFont="1" applyBorder="1" applyAlignment="1">
      <alignment/>
    </xf>
    <xf numFmtId="3" fontId="67" fillId="0" borderId="14" xfId="0" applyNumberFormat="1" applyFont="1" applyBorder="1" applyAlignment="1">
      <alignment horizontal="center"/>
    </xf>
    <xf numFmtId="0" fontId="67" fillId="0" borderId="14" xfId="0" applyFont="1" applyBorder="1" applyAlignment="1">
      <alignment/>
    </xf>
    <xf numFmtId="1" fontId="67" fillId="0" borderId="14" xfId="0" applyNumberFormat="1" applyFont="1" applyBorder="1" applyAlignment="1">
      <alignment/>
    </xf>
    <xf numFmtId="0" fontId="67" fillId="0" borderId="18" xfId="0" applyFont="1" applyBorder="1" applyAlignment="1">
      <alignment/>
    </xf>
    <xf numFmtId="0" fontId="67" fillId="0" borderId="29" xfId="0" applyFont="1" applyBorder="1" applyAlignment="1">
      <alignment/>
    </xf>
    <xf numFmtId="0" fontId="67" fillId="0" borderId="16" xfId="0" applyFont="1" applyBorder="1" applyAlignment="1">
      <alignment horizontal="right" vertical="center" wrapText="1"/>
    </xf>
    <xf numFmtId="0" fontId="67" fillId="0" borderId="30" xfId="0" applyFont="1" applyBorder="1" applyAlignment="1">
      <alignment horizontal="right" vertical="center" wrapText="1"/>
    </xf>
    <xf numFmtId="0" fontId="4" fillId="0" borderId="0" xfId="55" applyFont="1" applyAlignment="1">
      <alignment horizontal="center"/>
      <protection/>
    </xf>
    <xf numFmtId="0" fontId="68" fillId="0" borderId="0" xfId="0" applyFont="1" applyBorder="1" applyAlignment="1">
      <alignment horizontal="center"/>
    </xf>
    <xf numFmtId="0" fontId="68" fillId="0" borderId="0" xfId="0" applyFont="1" applyBorder="1" applyAlignment="1">
      <alignment/>
    </xf>
    <xf numFmtId="0" fontId="4" fillId="0" borderId="0" xfId="66" applyFont="1" applyBorder="1" applyAlignment="1" applyProtection="1">
      <alignment/>
      <protection/>
    </xf>
    <xf numFmtId="0" fontId="67" fillId="0" borderId="0" xfId="0" applyFont="1" applyFill="1" applyAlignment="1">
      <alignment/>
    </xf>
    <xf numFmtId="0" fontId="68" fillId="0" borderId="12" xfId="0" applyFont="1" applyFill="1" applyBorder="1" applyAlignment="1">
      <alignment horizontal="center"/>
    </xf>
    <xf numFmtId="2" fontId="67" fillId="0" borderId="0" xfId="0" applyNumberFormat="1" applyFont="1" applyFill="1" applyAlignment="1">
      <alignment horizontal="right"/>
    </xf>
    <xf numFmtId="2" fontId="67" fillId="0" borderId="17" xfId="0" applyNumberFormat="1" applyFont="1" applyFill="1" applyBorder="1" applyAlignment="1">
      <alignment horizontal="right"/>
    </xf>
    <xf numFmtId="0" fontId="68" fillId="33" borderId="31" xfId="0" applyFont="1" applyFill="1" applyBorder="1" applyAlignment="1">
      <alignment horizontal="center"/>
    </xf>
    <xf numFmtId="0" fontId="67" fillId="0" borderId="32" xfId="0" applyFont="1" applyBorder="1" applyAlignment="1">
      <alignment horizontal="right" vertical="center" wrapText="1"/>
    </xf>
    <xf numFmtId="0" fontId="4" fillId="0" borderId="0" xfId="55" applyFont="1" applyBorder="1" applyAlignment="1">
      <alignment vertical="center" wrapText="1"/>
      <protection/>
    </xf>
    <xf numFmtId="0" fontId="13" fillId="0" borderId="0" xfId="55" applyFont="1" applyAlignment="1">
      <alignment horizontal="left"/>
      <protection/>
    </xf>
    <xf numFmtId="0" fontId="67" fillId="0" borderId="0" xfId="0" applyFont="1" applyAlignment="1">
      <alignment/>
    </xf>
    <xf numFmtId="0" fontId="63" fillId="0" borderId="0" xfId="55" applyFont="1" applyAlignment="1">
      <alignment horizontal="center"/>
      <protection/>
    </xf>
    <xf numFmtId="0" fontId="63" fillId="0" borderId="0" xfId="55" applyFont="1" applyFill="1" applyAlignment="1">
      <alignment horizontal="center"/>
      <protection/>
    </xf>
    <xf numFmtId="0" fontId="3" fillId="0" borderId="0" xfId="55" applyFont="1" applyAlignment="1">
      <alignment horizontal="left" wrapText="1"/>
      <protection/>
    </xf>
    <xf numFmtId="0" fontId="61" fillId="0" borderId="0" xfId="55" applyFont="1" applyAlignment="1">
      <alignment horizontal="center" wrapText="1"/>
      <protection/>
    </xf>
    <xf numFmtId="17" fontId="61" fillId="0" borderId="0" xfId="55" applyNumberFormat="1" applyFont="1" applyAlignment="1">
      <alignment horizontal="center"/>
      <protection/>
    </xf>
    <xf numFmtId="0" fontId="4" fillId="0" borderId="21" xfId="55" applyFont="1" applyBorder="1" applyAlignment="1">
      <alignment horizontal="justify" vertical="center" wrapText="1"/>
      <protection/>
    </xf>
    <xf numFmtId="0" fontId="12" fillId="0" borderId="0" xfId="66" applyFont="1" applyBorder="1" applyAlignment="1" applyProtection="1">
      <alignment horizontal="center" vertical="center"/>
      <protection/>
    </xf>
    <xf numFmtId="0" fontId="4" fillId="0" borderId="0" xfId="55" applyFont="1" applyAlignment="1">
      <alignment horizontal="left"/>
      <protection/>
    </xf>
    <xf numFmtId="0" fontId="13" fillId="0" borderId="0" xfId="55" applyFont="1" applyAlignment="1">
      <alignment horizontal="left"/>
      <protection/>
    </xf>
    <xf numFmtId="0" fontId="4" fillId="0" borderId="0" xfId="55" applyFont="1" applyAlignment="1">
      <alignment/>
      <protection/>
    </xf>
    <xf numFmtId="0" fontId="4" fillId="0" borderId="0" xfId="66" applyFont="1" applyBorder="1" applyAlignment="1" applyProtection="1">
      <alignment horizontal="left"/>
      <protection/>
    </xf>
    <xf numFmtId="2" fontId="68" fillId="0" borderId="20" xfId="0" applyNumberFormat="1" applyFont="1" applyBorder="1" applyAlignment="1">
      <alignment horizontal="center" wrapText="1"/>
    </xf>
    <xf numFmtId="0" fontId="2" fillId="0" borderId="0" xfId="0" applyFont="1" applyFill="1" applyBorder="1" applyAlignment="1" quotePrefix="1">
      <alignment horizontal="center" vertical="center"/>
    </xf>
    <xf numFmtId="0" fontId="2" fillId="0" borderId="20" xfId="0" applyFont="1" applyFill="1" applyBorder="1" applyAlignment="1" quotePrefix="1">
      <alignment horizontal="center"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2" fontId="68" fillId="0" borderId="18" xfId="0" applyNumberFormat="1" applyFont="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2" fontId="68" fillId="0" borderId="0" xfId="0" applyNumberFormat="1" applyFont="1" applyAlignment="1">
      <alignment horizontal="center"/>
    </xf>
    <xf numFmtId="0" fontId="2" fillId="0" borderId="18" xfId="0" applyFont="1" applyFill="1" applyBorder="1" applyAlignment="1">
      <alignment horizontal="center"/>
    </xf>
    <xf numFmtId="0" fontId="7" fillId="0" borderId="0" xfId="0" applyFont="1" applyFill="1" applyBorder="1" applyAlignment="1">
      <alignment horizontal="left" wrapText="1"/>
    </xf>
    <xf numFmtId="0" fontId="68" fillId="0" borderId="0" xfId="0" applyFont="1" applyAlignment="1">
      <alignment horizontal="center"/>
    </xf>
    <xf numFmtId="2" fontId="68" fillId="0" borderId="0" xfId="0" applyNumberFormat="1" applyFont="1" applyBorder="1" applyAlignment="1">
      <alignment horizontal="center"/>
    </xf>
    <xf numFmtId="0" fontId="2" fillId="0" borderId="17" xfId="0" applyFont="1" applyFill="1" applyBorder="1" applyAlignment="1" quotePrefix="1">
      <alignment horizontal="center"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wrapText="1"/>
    </xf>
    <xf numFmtId="2" fontId="68" fillId="0" borderId="0" xfId="0" applyNumberFormat="1" applyFont="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7" fillId="0" borderId="14" xfId="0" applyFont="1" applyBorder="1" applyAlignment="1">
      <alignment horizontal="center" vertical="center"/>
    </xf>
    <xf numFmtId="0" fontId="67" fillId="0" borderId="13" xfId="0" applyFont="1" applyBorder="1" applyAlignment="1">
      <alignment horizontal="center" vertical="center"/>
    </xf>
    <xf numFmtId="0" fontId="67" fillId="0" borderId="11" xfId="0" applyFont="1" applyBorder="1" applyAlignment="1">
      <alignment horizontal="center" vertical="center"/>
    </xf>
    <xf numFmtId="0" fontId="68" fillId="0" borderId="24" xfId="0" applyFont="1" applyBorder="1" applyAlignment="1">
      <alignment horizontal="center" vertical="top"/>
    </xf>
    <xf numFmtId="0" fontId="68" fillId="0" borderId="18" xfId="0" applyFont="1" applyBorder="1" applyAlignment="1">
      <alignment horizontal="center" vertical="top"/>
    </xf>
    <xf numFmtId="0" fontId="68" fillId="0" borderId="29" xfId="0" applyFont="1" applyBorder="1" applyAlignment="1">
      <alignment horizontal="center" vertical="top"/>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8" fillId="0" borderId="24" xfId="0" applyFont="1" applyBorder="1" applyAlignment="1">
      <alignment horizontal="center" vertical="top" wrapText="1"/>
    </xf>
    <xf numFmtId="0" fontId="68" fillId="0" borderId="18" xfId="0" applyFont="1" applyBorder="1" applyAlignment="1">
      <alignment horizontal="center" vertical="top" wrapText="1"/>
    </xf>
    <xf numFmtId="0" fontId="68" fillId="0" borderId="29" xfId="0" applyFont="1" applyBorder="1" applyAlignment="1">
      <alignment horizontal="center" vertical="top"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top"/>
    </xf>
    <xf numFmtId="0" fontId="0" fillId="0" borderId="18" xfId="0" applyBorder="1" applyAlignment="1">
      <alignment horizontal="center" vertical="top"/>
    </xf>
    <xf numFmtId="0" fontId="0" fillId="0" borderId="29" xfId="0" applyBorder="1" applyAlignment="1">
      <alignment horizontal="center" vertical="top"/>
    </xf>
    <xf numFmtId="0" fontId="0" fillId="0" borderId="24" xfId="0" applyBorder="1" applyAlignment="1">
      <alignment horizontal="center" vertical="top" wrapText="1"/>
    </xf>
    <xf numFmtId="0" fontId="0" fillId="0" borderId="18" xfId="0" applyBorder="1" applyAlignment="1">
      <alignment horizontal="center" vertical="top" wrapText="1"/>
    </xf>
    <xf numFmtId="0" fontId="0" fillId="0" borderId="29" xfId="0" applyBorder="1" applyAlignment="1">
      <alignment horizontal="center" vertical="top" wrapText="1"/>
    </xf>
    <xf numFmtId="0" fontId="2" fillId="0" borderId="25"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68" fillId="0" borderId="24" xfId="0" applyFont="1" applyBorder="1" applyAlignment="1">
      <alignment horizontal="center"/>
    </xf>
    <xf numFmtId="0" fontId="68" fillId="0" borderId="18" xfId="0" applyFont="1" applyBorder="1" applyAlignment="1">
      <alignment horizontal="center"/>
    </xf>
    <xf numFmtId="0" fontId="68" fillId="0" borderId="29" xfId="0" applyFont="1" applyBorder="1" applyAlignment="1">
      <alignment horizontal="center"/>
    </xf>
    <xf numFmtId="0" fontId="67" fillId="0" borderId="0" xfId="0" applyFont="1" applyAlignment="1">
      <alignment horizontal="center"/>
    </xf>
    <xf numFmtId="0" fontId="2" fillId="0" borderId="0" xfId="0" applyFont="1" applyAlignment="1">
      <alignment horizontal="center" vertical="center" wrapText="1"/>
    </xf>
    <xf numFmtId="0" fontId="67" fillId="0" borderId="0" xfId="0" applyFont="1" applyAlignment="1">
      <alignment/>
    </xf>
    <xf numFmtId="0" fontId="67" fillId="0" borderId="15" xfId="0" applyFont="1" applyBorder="1" applyAlignment="1" applyProtection="1">
      <alignment horizontal="left" vertical="center" wrapText="1"/>
      <protection/>
    </xf>
    <xf numFmtId="0" fontId="67" fillId="0" borderId="34" xfId="0" applyFont="1" applyBorder="1" applyAlignment="1" applyProtection="1">
      <alignment horizontal="center" vertical="center" wrapText="1"/>
      <protection/>
    </xf>
    <xf numFmtId="0" fontId="67" fillId="0" borderId="35" xfId="0" applyFont="1" applyBorder="1" applyAlignment="1" applyProtection="1">
      <alignment horizontal="center" vertical="center" wrapText="1"/>
      <protection/>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67" fillId="0" borderId="24" xfId="0" applyFont="1" applyFill="1" applyBorder="1" applyAlignment="1">
      <alignment horizontal="left" vertical="center"/>
    </xf>
    <xf numFmtId="0" fontId="67" fillId="0" borderId="18" xfId="0" applyFont="1" applyFill="1" applyBorder="1" applyAlignment="1">
      <alignment horizontal="left" vertical="center"/>
    </xf>
    <xf numFmtId="0" fontId="2" fillId="33" borderId="18"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ipervínculo 2" xfId="46"/>
    <cellStyle name="Incorrecto" xfId="47"/>
    <cellStyle name="Comma" xfId="48"/>
    <cellStyle name="Comma [0]" xfId="49"/>
    <cellStyle name="Millares 2" xfId="50"/>
    <cellStyle name="Currency" xfId="51"/>
    <cellStyle name="Currency [0]" xfId="52"/>
    <cellStyle name="Neutral" xfId="53"/>
    <cellStyle name="No-definido" xfId="54"/>
    <cellStyle name="Normal 10" xfId="55"/>
    <cellStyle name="Normal 14" xfId="56"/>
    <cellStyle name="Normal 15" xfId="57"/>
    <cellStyle name="Normal 2" xfId="58"/>
    <cellStyle name="Normal 3" xfId="59"/>
    <cellStyle name="Normal 4" xfId="60"/>
    <cellStyle name="Normal 5" xfId="61"/>
    <cellStyle name="Normal 6" xfId="62"/>
    <cellStyle name="Normal 7" xfId="63"/>
    <cellStyle name="Normal 8" xfId="64"/>
    <cellStyle name="Normal 9" xfId="65"/>
    <cellStyle name="Normal_indice"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52575"/>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104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7067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180975</xdr:rowOff>
    </xdr:from>
    <xdr:to>
      <xdr:col>13</xdr:col>
      <xdr:colOff>19050</xdr:colOff>
      <xdr:row>38</xdr:row>
      <xdr:rowOff>161925</xdr:rowOff>
    </xdr:to>
    <xdr:sp>
      <xdr:nvSpPr>
        <xdr:cNvPr id="1" name="2 CuadroTexto"/>
        <xdr:cNvSpPr txBox="1">
          <a:spLocks noChangeArrowheads="1"/>
        </xdr:cNvSpPr>
      </xdr:nvSpPr>
      <xdr:spPr>
        <a:xfrm>
          <a:off x="0" y="5772150"/>
          <a:ext cx="9886950" cy="1123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Los precios a consumidor de las especies indicadas en la tabla muestran una evolución similar a la</a:t>
          </a:r>
          <a:r>
            <a:rPr lang="en-US" cap="none" sz="1100" b="0" i="0" u="none" baseline="0">
              <a:solidFill>
                <a:srgbClr val="000000"/>
              </a:solidFill>
              <a:latin typeface="Calibri"/>
              <a:ea typeface="Calibri"/>
              <a:cs typeface="Calibri"/>
            </a:rPr>
            <a:t>s variaciones experimentadas por los precios mayoristas en cuanto a su tendencia. Cabe destacar el alto nivel de precios de las paltas en el primer cuatrimestre del año, evolución que también se registró en el año 2009, pero que no se verificó en el año 2010, dada la producción récord registrada en ese año.También se puede apreciar una baja estacional en el precio de los limones, especialmente a nivel de ferias.</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57150</xdr:rowOff>
    </xdr:from>
    <xdr:to>
      <xdr:col>1</xdr:col>
      <xdr:colOff>476250</xdr:colOff>
      <xdr:row>34</xdr:row>
      <xdr:rowOff>114300</xdr:rowOff>
    </xdr:to>
    <xdr:pic>
      <xdr:nvPicPr>
        <xdr:cNvPr id="1" name="Picture 41" descr="pie"/>
        <xdr:cNvPicPr preferRelativeResize="1">
          <a:picLocks noChangeAspect="1"/>
        </xdr:cNvPicPr>
      </xdr:nvPicPr>
      <xdr:blipFill>
        <a:blip r:embed="rId1"/>
        <a:stretch>
          <a:fillRect/>
        </a:stretch>
      </xdr:blipFill>
      <xdr:spPr>
        <a:xfrm>
          <a:off x="0" y="6753225"/>
          <a:ext cx="102870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24</xdr:row>
      <xdr:rowOff>47625</xdr:rowOff>
    </xdr:from>
    <xdr:ext cx="10448925" cy="2581275"/>
    <xdr:sp fLocksText="0">
      <xdr:nvSpPr>
        <xdr:cNvPr id="1" name="1 CuadroTexto"/>
        <xdr:cNvSpPr txBox="1">
          <a:spLocks noChangeArrowheads="1"/>
        </xdr:cNvSpPr>
      </xdr:nvSpPr>
      <xdr:spPr>
        <a:xfrm>
          <a:off x="57150" y="3962400"/>
          <a:ext cx="10448925" cy="2581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23</xdr:row>
      <xdr:rowOff>9525</xdr:rowOff>
    </xdr:from>
    <xdr:to>
      <xdr:col>15</xdr:col>
      <xdr:colOff>0</xdr:colOff>
      <xdr:row>43</xdr:row>
      <xdr:rowOff>28575</xdr:rowOff>
    </xdr:to>
    <xdr:sp>
      <xdr:nvSpPr>
        <xdr:cNvPr id="2" name="2 CuadroTexto"/>
        <xdr:cNvSpPr txBox="1">
          <a:spLocks noChangeArrowheads="1"/>
        </xdr:cNvSpPr>
      </xdr:nvSpPr>
      <xdr:spPr>
        <a:xfrm>
          <a:off x="0" y="3762375"/>
          <a:ext cx="9944100" cy="3257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volumen de las exportaciones de fruta fresca experimentó un aumento de un 13,3% durante el primer cuatrimestre</a:t>
          </a:r>
          <a:r>
            <a:rPr lang="en-US" cap="none" sz="1100" b="0" i="0" u="none" baseline="0">
              <a:solidFill>
                <a:srgbClr val="000000"/>
              </a:solidFill>
              <a:latin typeface="Calibri"/>
              <a:ea typeface="Calibri"/>
              <a:cs typeface="Calibri"/>
            </a:rPr>
            <a:t> del año en comparación al mismo período del año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Este positivo aumento porcentual refleja las buenas condiciones meteorológicas y productivas experimentadas por la mayor parte de las especies durante los períodos de  pre y post cosecha. </a:t>
          </a:r>
          <a:r>
            <a:rPr lang="en-US" cap="none" sz="1100" b="0" i="0" u="none" baseline="0">
              <a:solidFill>
                <a:srgbClr val="000000"/>
              </a:solidFill>
              <a:latin typeface="Calibri"/>
              <a:ea typeface="Calibri"/>
              <a:cs typeface="Calibri"/>
            </a:rPr>
            <a:t>L</a:t>
          </a:r>
          <a:r>
            <a:rPr lang="en-US" cap="none" sz="1100" b="0" i="0" u="none" baseline="0">
              <a:solidFill>
                <a:srgbClr val="000000"/>
              </a:solidFill>
              <a:latin typeface="Calibri"/>
              <a:ea typeface="Calibri"/>
              <a:cs typeface="Calibri"/>
            </a:rPr>
            <a:t>as exportaciones de cerezas, arándanos, ciruelas, peras y manzanas registraron l</a:t>
          </a:r>
          <a:r>
            <a:rPr lang="en-US" cap="none" sz="1100" b="0" i="0" u="none" baseline="0">
              <a:solidFill>
                <a:srgbClr val="000000"/>
              </a:solidFill>
              <a:latin typeface="Calibri"/>
              <a:ea typeface="Calibri"/>
              <a:cs typeface="Calibri"/>
            </a:rPr>
            <a:t>os mayores </a:t>
          </a:r>
          <a:r>
            <a:rPr lang="en-US" cap="none" sz="1100" b="0" i="0" u="none" baseline="0">
              <a:solidFill>
                <a:srgbClr val="000000"/>
              </a:solidFill>
              <a:latin typeface="Calibri"/>
              <a:ea typeface="Calibri"/>
              <a:cs typeface="Calibri"/>
            </a:rPr>
            <a:t> incrementos. Las caídas se registraron en las exportaciones de paltas, limones y frambuesas frescas.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alzas de las exportaciones de cerezas y arándanos responden a  buenas condiciones meteorológicas, que permitieron una expresión importante del potencial productivo de estas especies, impulsadas también por la entrada en producción y avance en su etapa productiva de la creciente superficie plantada en años recientes. Las alzas experimentadas por ciruelas, nectarines, uvas y duraznos, responden a una recuperación de la disminución de estas especies en el año 2010. Las manzanas  muestran un crecimiento relevante, aunque aún sólo se ha exportado un cuarto del volumen del año.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bajas en las exportaciones obedecen a condiciones distintas. En el caso de las paltas, la menor producción de la temporada 2010/11 fue provocada por factores tales como el añerismo de los árboles luego de una temporada muy productiva y la sequía experimentada en la región de Valparaíso, principal área productiva, que se unieron a un mercado interno con un nivel de precios muy atractivo y a un término de temporada con una oferta reducida. En el caso de los limones, la disminución obedece a la menor demanda desde el mercado argentino, mercado que se ha activado sólo en las dos últimas temporadas. Adicionalmente, los altos precios internos también contribuyeron  a esta baja. El alto nivel de precios internos contribuyó también a incentivar la importación de limones desde el mercado de Estados Unidos. Las frambuesas frescas son una especie que tiende a desaparecer como alternativa de exportación en ese estado.</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14</xdr:col>
      <xdr:colOff>609600</xdr:colOff>
      <xdr:row>26</xdr:row>
      <xdr:rowOff>161925</xdr:rowOff>
    </xdr:to>
    <xdr:sp>
      <xdr:nvSpPr>
        <xdr:cNvPr id="1" name="2 CuadroTexto"/>
        <xdr:cNvSpPr txBox="1">
          <a:spLocks noChangeArrowheads="1"/>
        </xdr:cNvSpPr>
      </xdr:nvSpPr>
      <xdr:spPr>
        <a:xfrm>
          <a:off x="0" y="3190875"/>
          <a:ext cx="8496300" cy="1409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experimentaron un crecimiento de 28,6% </a:t>
          </a:r>
          <a:r>
            <a:rPr lang="en-US" cap="none" sz="1100" b="0" i="0" u="none" baseline="0">
              <a:solidFill>
                <a:srgbClr val="000000"/>
              </a:solidFill>
              <a:latin typeface="Calibri"/>
              <a:ea typeface="Calibri"/>
              <a:cs typeface="Calibri"/>
            </a:rPr>
            <a:t> en el primer cuatrimestre del año 2011 en comparación con el mismo período del año 2010, aunque aún los volúmenes son bajos, ya que sólo registran el inicio de la temporada. Sin embargo, parte importante del crecimiento está dado por el aumento del volumen exportado de  avellanas con cáscara, conjuntamente con el incremento de las nueces con y sin cáscara, los principales productos de exportación. Este crecimiento obedece a un aumento natural de volúmenes producidos por la entrada en producción de la superficie plantada en los últimos años. Asimismo, el mercado internacional para ambas especies se aprecia bastante estable, con valores en un rango actualmente similar a la temporada anterior.</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8</xdr:col>
      <xdr:colOff>647700</xdr:colOff>
      <xdr:row>28</xdr:row>
      <xdr:rowOff>114300</xdr:rowOff>
    </xdr:to>
    <xdr:sp>
      <xdr:nvSpPr>
        <xdr:cNvPr id="1" name="1 CuadroTexto"/>
        <xdr:cNvSpPr txBox="1">
          <a:spLocks noChangeArrowheads="1"/>
        </xdr:cNvSpPr>
      </xdr:nvSpPr>
      <xdr:spPr>
        <a:xfrm>
          <a:off x="66675" y="0"/>
          <a:ext cx="6677025" cy="5448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fruta industrializada han experimentado un crecimiento muy relevante, de 13,5% en volumen y 33% en valor,  durante el primer cuatrimestre del año 2011, en comparación con el mismo período del año 2010. El precio medio por kilo de fruta industrializada presentó un 17,3% de aumento entre los períodos comparados.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Estos resultados muestran una  importante recuperación de la demanda externa por este grupo de productos, la cual se había visto bastante disminuida a raíz de la crisis financiera del año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aumento en el volumen exportado lo registró el subsector extracción de aceites, basado en las exportaciones de aceite de oliva, su principal producto, que debería seguir avanzando en sus envíos a medida que haya una mayor disponibilidad de materia prima, de acuerdo a la expansión de superficie plantada de olivos en años recientes. El aumento de volumen se vio afectado por una disminución de precios, situación que puede ser relevante para el futuro de la actividad, si no se abren nuevos mercados.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luego de dos años de precios muy deprimidos.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pulpas muestran una importante recuperación de precios, en particular de la pulpa de duraznos, influida por la destrucción de inventarios a raíz del terremoto de febrero de 2010, lo que ajustó la oferta mundial. Se aprecia, por lo tanto, una recuperación de demanda y precios para los duraznos conserveros, lo que debería traducirse en mejores condiciones para los productores de esta especie.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crecimiento registrado por las exportaciones de frutas congeladas está basado en la dinámica expansión de las exportaciones de arándanos congelados, favorecidos por una escasez del producto en Estados Unidos, lo que llevó a casi igualar el precio pagado a productor por fruta para mercado fresco y congelado. Las exportaciones de jugo de manzana han experimentado un crecimiento importante, respondiendo a buenas condiciones de los mercados externos, lo que se ha traducido en un gran incremento de precios.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deshidratados fue el único que experimentó una baja en sus exportaciones, afectado por una baja en los volúmenes exportados de ciruelas deshidratadas y pasas, sus dos rubros principales, aunque sus precios experimentaron un alza, especialmente las pasas, que están en alta demanda en los mercados externos.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47625</xdr:rowOff>
    </xdr:from>
    <xdr:to>
      <xdr:col>13</xdr:col>
      <xdr:colOff>0</xdr:colOff>
      <xdr:row>29</xdr:row>
      <xdr:rowOff>114300</xdr:rowOff>
    </xdr:to>
    <xdr:sp>
      <xdr:nvSpPr>
        <xdr:cNvPr id="1" name="2 CuadroTexto"/>
        <xdr:cNvSpPr txBox="1">
          <a:spLocks noChangeArrowheads="1"/>
        </xdr:cNvSpPr>
      </xdr:nvSpPr>
      <xdr:spPr>
        <a:xfrm>
          <a:off x="9525" y="3124200"/>
          <a:ext cx="9220200" cy="1943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Estados Unidos ha disminuido su porcentaje de participación en</a:t>
          </a:r>
          <a:r>
            <a:rPr lang="en-US" cap="none" sz="1000" b="0" i="0" u="none" baseline="0">
              <a:solidFill>
                <a:srgbClr val="000000"/>
              </a:solidFill>
              <a:latin typeface="Arial"/>
              <a:ea typeface="Arial"/>
              <a:cs typeface="Arial"/>
            </a:rPr>
            <a:t> el volumen y en el valor exportado por Chile de fruta fresca, en el primer cuatrimestre del año en comparación con el mismo período del año 2010, registrando una disminución en volumen de paltas, uvas y manzanas. Holanda, el segundo mercado más importante para la fruta chilena, registró importantes aumentos en su participación, tanto en valor como en volumen, con aumentos importantes en los volúmenes de uvas, manzanas, nectarines y peras. La debilidad del dólar a nivel internacional  y especialmente en relación al euro pueden haber influido en este resultado. Las buenas condiciones de mercado en los países asiáticos, especialmente Hong Kong, China y Corea del Sur, han permitido un aumento de su participación como mercados de destino para la fruta fresca chilena, registrando aumentos de volumen en la mayoría de las especies, salvo manzanas y ciruelas en el mercado de Hong Kong y kiwis en el mercado coreano. Asimismo, la expansión del mercado brasileño de importación, provocada por el fortalecimiento de su moneda , ha  permitido  aumentar en un porcentaje importante la participación de este mercado como destino para la fruta fresca chilena en el período analizado, especialmente en uvas, manzanas, ciruelas y duraznos.</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57150</xdr:rowOff>
    </xdr:from>
    <xdr:to>
      <xdr:col>12</xdr:col>
      <xdr:colOff>714375</xdr:colOff>
      <xdr:row>27</xdr:row>
      <xdr:rowOff>47625</xdr:rowOff>
    </xdr:to>
    <xdr:sp>
      <xdr:nvSpPr>
        <xdr:cNvPr id="1" name="2 CuadroTexto"/>
        <xdr:cNvSpPr txBox="1">
          <a:spLocks noChangeArrowheads="1"/>
        </xdr:cNvSpPr>
      </xdr:nvSpPr>
      <xdr:spPr>
        <a:xfrm>
          <a:off x="47625" y="3476625"/>
          <a:ext cx="99441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 mayoría de los principales mercados de destinos de la fruta</a:t>
          </a:r>
          <a:r>
            <a:rPr lang="en-US" cap="none" sz="1000" b="0" i="0" u="none" baseline="0">
              <a:solidFill>
                <a:srgbClr val="000000"/>
              </a:solidFill>
              <a:latin typeface="Arial"/>
              <a:ea typeface="Arial"/>
              <a:cs typeface="Arial"/>
            </a:rPr>
            <a:t> chilena industrializada han aumentado su participación en el total de los envíos del sector, en particular Estados Unidos, México, Alemania y Australia. México vio aumentadas en forma importante sus importaciones de duraznos en conserva  y jugos de manzana  y Australia, las de frutas congeladas. Por otra parte, la Federación Rusa y Japón registran una disminución importante en las importaciones  desde Chile, afectadas  por la baja en el volumen importado de pulpas de durazno por Rusia, y la disminución de los envíos de jugo de uva  y otros jugos a Japón.</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40</xdr:row>
      <xdr:rowOff>104775</xdr:rowOff>
    </xdr:from>
    <xdr:ext cx="180975" cy="276225"/>
    <xdr:sp fLocksText="0">
      <xdr:nvSpPr>
        <xdr:cNvPr id="1" name="3 CuadroTexto"/>
        <xdr:cNvSpPr txBox="1">
          <a:spLocks noChangeArrowheads="1"/>
        </xdr:cNvSpPr>
      </xdr:nvSpPr>
      <xdr:spPr>
        <a:xfrm>
          <a:off x="323850" y="72580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38</xdr:row>
      <xdr:rowOff>152400</xdr:rowOff>
    </xdr:from>
    <xdr:to>
      <xdr:col>10</xdr:col>
      <xdr:colOff>523875</xdr:colOff>
      <xdr:row>52</xdr:row>
      <xdr:rowOff>85725</xdr:rowOff>
    </xdr:to>
    <xdr:sp>
      <xdr:nvSpPr>
        <xdr:cNvPr id="2" name="4 CuadroTexto"/>
        <xdr:cNvSpPr txBox="1">
          <a:spLocks noChangeArrowheads="1"/>
        </xdr:cNvSpPr>
      </xdr:nvSpPr>
      <xdr:spPr>
        <a:xfrm>
          <a:off x="0" y="6924675"/>
          <a:ext cx="10744200" cy="2571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 variedad de uva de mesa Flame Seedless encabeza a las variedades </a:t>
          </a:r>
          <a:r>
            <a:rPr lang="en-US" cap="none" sz="1000" b="0" i="0" u="none" baseline="0">
              <a:solidFill>
                <a:srgbClr val="000000"/>
              </a:solidFill>
              <a:latin typeface="Arial"/>
              <a:ea typeface="Arial"/>
              <a:cs typeface="Arial"/>
            </a:rPr>
            <a:t>con mayor crecimiento  porcentual de sus exportaciones, seguida de Sugraone y Red Globe en el período enero-abril de 2011, en comparación con el mismo período del año 2010, exportado ya más del 80% del volumen anual.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variedad Crimson Seedless es la única que registró una pequeña baja en su volumen exportado.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Royal Gala, la variedad de manzana más exportada, registra un importante crecimiento en el primer cuatrimestre del año 2011, así como la variedad Richard Delicious , lo que revela  las buenas condiciones de mercado para las manzanas rojas. La variedad Granny Smith, la principal variedad verde, muestra sólo un pequeño aumento de su volumen exportado, aunque sus envíos sólo alcanzan a menos de un tercio del volumen anual.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variedad Packham's, la variedad de peras más exportada, ha registrado una mínima disminución en sus envíos durante el primer cuatrimestre del año 2011 , aunque sólo registra un 40% del volumen anual esperado de exportación.Por su parte, la variedad Abate registra un importante crecimiento, enviado ya alrededor del 60% del volumen.</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523875</xdr:colOff>
      <xdr:row>32</xdr:row>
      <xdr:rowOff>123825</xdr:rowOff>
    </xdr:from>
    <xdr:ext cx="180975" cy="295275"/>
    <xdr:sp fLocksText="0">
      <xdr:nvSpPr>
        <xdr:cNvPr id="1" name="1 CuadroTexto"/>
        <xdr:cNvSpPr txBox="1">
          <a:spLocks noChangeArrowheads="1"/>
        </xdr:cNvSpPr>
      </xdr:nvSpPr>
      <xdr:spPr>
        <a:xfrm>
          <a:off x="7381875" y="5505450"/>
          <a:ext cx="18097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32</xdr:row>
      <xdr:rowOff>19050</xdr:rowOff>
    </xdr:from>
    <xdr:to>
      <xdr:col>13</xdr:col>
      <xdr:colOff>19050</xdr:colOff>
      <xdr:row>43</xdr:row>
      <xdr:rowOff>142875</xdr:rowOff>
    </xdr:to>
    <xdr:sp>
      <xdr:nvSpPr>
        <xdr:cNvPr id="2" name="2 CuadroTexto"/>
        <xdr:cNvSpPr txBox="1">
          <a:spLocks noChangeArrowheads="1"/>
        </xdr:cNvSpPr>
      </xdr:nvSpPr>
      <xdr:spPr>
        <a:xfrm>
          <a:off x="0" y="5400675"/>
          <a:ext cx="9925050" cy="219075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Las  variaciones de los precios mayoristas muestran una directa relación con la etapa productiva en que se encuentra la especie analizada. Así se ve, por ejemplo, el alto precio que presentan las cerezas en el mes de octubre, período de inicio de la temporada, con un bajo volumen</a:t>
          </a:r>
          <a:r>
            <a:rPr lang="en-US" cap="none" sz="1000" b="0" i="0" u="none" baseline="0">
              <a:solidFill>
                <a:srgbClr val="000000"/>
              </a:solidFill>
              <a:latin typeface="Arial"/>
              <a:ea typeface="Arial"/>
              <a:cs typeface="Arial"/>
            </a:rPr>
            <a:t> productivo y una activa demanda. La alta producción de cerezas alcanzada en esta temporada, por las favorables condiciones meteorológicas y el aumento de la superficie plantada en los últimos años, permitió una baja relevante de los precios mayoristas en los meses de mayor producción, con respecto a la temporada pasada</a:t>
          </a:r>
          <a:r>
            <a:rPr lang="en-US" cap="none" sz="1000" b="0" i="0" u="none" baseline="0">
              <a:solidFill>
                <a:srgbClr val="000000"/>
              </a:solidFill>
              <a:latin typeface="Arial"/>
              <a:ea typeface="Arial"/>
              <a:cs typeface="Arial"/>
            </a:rPr>
            <a:t>. Los precios mayoristas de las mandarinas también presentan en abril un incremento  importante, por el inicio de la temporada productiva. </a:t>
          </a:r>
          <a:r>
            <a:rPr lang="en-US" cap="none" sz="1000" b="0" i="0" u="none" baseline="0">
              <a:solidFill>
                <a:srgbClr val="000000"/>
              </a:solidFill>
              <a:latin typeface="Arial"/>
              <a:ea typeface="Arial"/>
              <a:cs typeface="Arial"/>
            </a:rPr>
            <a:t>Por otra parte, en marzo se alcanzó uno de los precios históricos más altos para las paltas, situación derivada de la baja producción alcanzada en la temporada 2010/11, luego del récord  productivo de la temporada anterior. El añerismo de los árboles y el daño producido por la sequía en la principal región productiva , Valparaíso, contribuyeron a esta baja productiva, la cual se vio enfrentada a una fuerte  demanda  interna. La situación de escasez relativa de paltas en el mercado interno ha llevado el precio mayorista a niveles históricos, por sobre $1.700 por kilo a principios de mayo. 
</a:t>
          </a:r>
          <a:r>
            <a:rPr lang="en-US" cap="none" sz="1000" b="0" i="0" u="none" baseline="0">
              <a:solidFill>
                <a:srgbClr val="000000"/>
              </a:solidFill>
              <a:latin typeface="Arial"/>
              <a:ea typeface="Arial"/>
              <a:cs typeface="Arial"/>
            </a:rPr>
            <a:t>Las  demás especies han registrado un desarrollo de sus precios mayoristas correlacionados a su etapa productiva, replicando la curva de precios de la temporada anterior.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A10" sqref="A10"/>
    </sheetView>
  </sheetViews>
  <sheetFormatPr defaultColWidth="11.421875" defaultRowHeight="15"/>
  <cols>
    <col min="1" max="1" width="10.00390625" style="20" customWidth="1"/>
    <col min="2" max="2" width="11.421875" style="20" customWidth="1"/>
    <col min="3" max="3" width="10.7109375" style="20" customWidth="1"/>
    <col min="4" max="5" width="11.421875" style="20" customWidth="1"/>
    <col min="6" max="6" width="16.140625" style="20" customWidth="1"/>
    <col min="7" max="7" width="11.140625" style="20" customWidth="1"/>
    <col min="8" max="8" width="4.421875" style="20" customWidth="1"/>
    <col min="9" max="16384" width="11.421875" style="20" customWidth="1"/>
  </cols>
  <sheetData>
    <row r="1" spans="1:7" ht="15.75">
      <c r="A1" s="18"/>
      <c r="B1" s="19"/>
      <c r="C1" s="19"/>
      <c r="D1" s="19"/>
      <c r="E1" s="19"/>
      <c r="F1" s="19"/>
      <c r="G1" s="19"/>
    </row>
    <row r="2" spans="1:7" ht="14.25">
      <c r="A2" s="19"/>
      <c r="B2" s="19"/>
      <c r="C2" s="19"/>
      <c r="D2" s="19"/>
      <c r="E2" s="19"/>
      <c r="F2" s="19"/>
      <c r="G2" s="19"/>
    </row>
    <row r="3" spans="1:7" ht="15.75">
      <c r="A3" s="18"/>
      <c r="B3" s="19"/>
      <c r="C3" s="19"/>
      <c r="D3" s="19"/>
      <c r="E3" s="19"/>
      <c r="F3" s="19"/>
      <c r="G3" s="19"/>
    </row>
    <row r="4" spans="1:7" ht="14.25">
      <c r="A4" s="19"/>
      <c r="B4" s="19"/>
      <c r="C4" s="19"/>
      <c r="D4" s="21"/>
      <c r="E4" s="19"/>
      <c r="F4" s="19"/>
      <c r="G4" s="19"/>
    </row>
    <row r="5" spans="1:7" ht="15.75">
      <c r="A5" s="18"/>
      <c r="B5" s="19"/>
      <c r="C5" s="19"/>
      <c r="D5" s="22"/>
      <c r="E5" s="19"/>
      <c r="F5" s="19"/>
      <c r="G5" s="19"/>
    </row>
    <row r="6" spans="1:7" ht="15.75">
      <c r="A6" s="18"/>
      <c r="B6" s="19"/>
      <c r="C6" s="19"/>
      <c r="D6" s="19"/>
      <c r="E6" s="19"/>
      <c r="F6" s="19"/>
      <c r="G6" s="19"/>
    </row>
    <row r="7" spans="1:7" ht="15.75">
      <c r="A7" s="18"/>
      <c r="B7" s="19"/>
      <c r="C7" s="19"/>
      <c r="D7" s="19"/>
      <c r="E7" s="19"/>
      <c r="F7" s="19"/>
      <c r="G7" s="19"/>
    </row>
    <row r="8" spans="1:7" ht="14.25">
      <c r="A8" s="19"/>
      <c r="B8" s="19"/>
      <c r="C8" s="19"/>
      <c r="D8" s="21"/>
      <c r="E8" s="19"/>
      <c r="F8" s="19"/>
      <c r="G8" s="19"/>
    </row>
    <row r="9" spans="1:7" ht="15.75">
      <c r="A9" s="23"/>
      <c r="B9" s="19"/>
      <c r="C9" s="19"/>
      <c r="D9" s="19"/>
      <c r="E9" s="19"/>
      <c r="F9" s="19"/>
      <c r="G9" s="19"/>
    </row>
    <row r="10" spans="1:7" ht="15.75">
      <c r="A10" s="18"/>
      <c r="B10" s="19"/>
      <c r="C10" s="19"/>
      <c r="D10" s="19"/>
      <c r="E10" s="19"/>
      <c r="F10" s="19"/>
      <c r="G10" s="19"/>
    </row>
    <row r="11" spans="1:7" ht="15.75">
      <c r="A11" s="18"/>
      <c r="B11" s="19"/>
      <c r="C11" s="19"/>
      <c r="D11" s="19"/>
      <c r="E11" s="19"/>
      <c r="F11" s="19"/>
      <c r="G11" s="19"/>
    </row>
    <row r="12" spans="1:7" ht="15.75">
      <c r="A12" s="18"/>
      <c r="B12" s="19"/>
      <c r="C12" s="19"/>
      <c r="D12" s="19"/>
      <c r="E12" s="19"/>
      <c r="F12" s="19"/>
      <c r="G12" s="19"/>
    </row>
    <row r="13" spans="1:8" ht="19.5">
      <c r="A13" s="19"/>
      <c r="B13" s="19"/>
      <c r="C13" s="177" t="s">
        <v>454</v>
      </c>
      <c r="D13" s="177"/>
      <c r="E13" s="177"/>
      <c r="F13" s="177"/>
      <c r="G13" s="177"/>
      <c r="H13" s="177"/>
    </row>
    <row r="14" spans="1:8" ht="19.5">
      <c r="A14" s="19"/>
      <c r="B14" s="19"/>
      <c r="C14" s="177"/>
      <c r="D14" s="177"/>
      <c r="E14" s="177"/>
      <c r="F14" s="177"/>
      <c r="G14" s="177"/>
      <c r="H14" s="177"/>
    </row>
    <row r="15" spans="1:7" ht="15.75">
      <c r="A15" s="19"/>
      <c r="B15" s="19"/>
      <c r="C15" s="25" t="s">
        <v>514</v>
      </c>
      <c r="D15" s="26"/>
      <c r="E15" s="26"/>
      <c r="F15" s="26"/>
      <c r="G15" s="26"/>
    </row>
    <row r="16" spans="1:7" ht="14.25">
      <c r="A16" s="19"/>
      <c r="B16" s="19"/>
      <c r="C16" s="19"/>
      <c r="D16" s="19"/>
      <c r="E16" s="19"/>
      <c r="F16" s="19"/>
      <c r="G16" s="19"/>
    </row>
    <row r="17" spans="1:7" ht="14.25">
      <c r="A17" s="19"/>
      <c r="B17" s="19"/>
      <c r="C17" s="19"/>
      <c r="D17" s="19"/>
      <c r="E17" s="19"/>
      <c r="F17" s="19"/>
      <c r="G17" s="19"/>
    </row>
    <row r="18" spans="1:7" ht="14.25">
      <c r="A18" s="19"/>
      <c r="B18" s="19"/>
      <c r="C18" s="19"/>
      <c r="D18" s="19"/>
      <c r="E18" s="19"/>
      <c r="F18" s="19"/>
      <c r="G18" s="19"/>
    </row>
    <row r="19" spans="1:7" ht="15.75">
      <c r="A19" s="18"/>
      <c r="B19" s="19"/>
      <c r="C19" s="19"/>
      <c r="D19" s="19"/>
      <c r="E19" s="19"/>
      <c r="F19" s="19"/>
      <c r="G19" s="19"/>
    </row>
    <row r="20" spans="1:7" ht="15.75">
      <c r="A20" s="18"/>
      <c r="B20" s="19"/>
      <c r="C20" s="19"/>
      <c r="D20" s="21"/>
      <c r="E20" s="19"/>
      <c r="F20" s="19"/>
      <c r="G20" s="19"/>
    </row>
    <row r="21" spans="1:7" ht="15.75">
      <c r="A21" s="18"/>
      <c r="B21" s="19"/>
      <c r="C21" s="19"/>
      <c r="D21" s="24"/>
      <c r="E21" s="19"/>
      <c r="F21" s="19"/>
      <c r="G21" s="19"/>
    </row>
    <row r="22" spans="1:7" ht="15.75">
      <c r="A22" s="18"/>
      <c r="B22" s="19"/>
      <c r="C22" s="19"/>
      <c r="D22" s="19"/>
      <c r="E22" s="19"/>
      <c r="F22" s="19"/>
      <c r="G22" s="19"/>
    </row>
    <row r="23" spans="1:7" ht="15.75">
      <c r="A23" s="18"/>
      <c r="B23" s="19"/>
      <c r="C23" s="19"/>
      <c r="D23" s="19"/>
      <c r="E23" s="19"/>
      <c r="F23" s="19"/>
      <c r="G23" s="19"/>
    </row>
    <row r="24" spans="1:7" ht="15.75">
      <c r="A24" s="18"/>
      <c r="B24" s="19"/>
      <c r="C24" s="19"/>
      <c r="D24" s="19"/>
      <c r="E24" s="19"/>
      <c r="F24" s="19"/>
      <c r="G24" s="19"/>
    </row>
    <row r="25" spans="1:7" ht="15.75">
      <c r="A25" s="18"/>
      <c r="B25" s="19"/>
      <c r="C25" s="19"/>
      <c r="D25" s="21"/>
      <c r="E25" s="19"/>
      <c r="F25" s="19"/>
      <c r="G25" s="19"/>
    </row>
    <row r="26" spans="1:7" ht="15.75">
      <c r="A26" s="18"/>
      <c r="B26" s="19"/>
      <c r="C26" s="19"/>
      <c r="D26" s="19"/>
      <c r="E26" s="19"/>
      <c r="F26" s="19"/>
      <c r="G26" s="19"/>
    </row>
    <row r="27" spans="1:7" ht="15.75">
      <c r="A27" s="18"/>
      <c r="B27" s="19"/>
      <c r="C27" s="19"/>
      <c r="D27" s="19"/>
      <c r="E27" s="19"/>
      <c r="F27" s="19"/>
      <c r="G27" s="19"/>
    </row>
    <row r="28" spans="1:7" ht="15.75">
      <c r="A28" s="18"/>
      <c r="B28" s="19"/>
      <c r="C28" s="19"/>
      <c r="D28" s="19"/>
      <c r="E28" s="19"/>
      <c r="F28" s="19"/>
      <c r="G28" s="19"/>
    </row>
    <row r="29" spans="1:7" ht="15.75">
      <c r="A29" s="18"/>
      <c r="B29" s="19"/>
      <c r="C29" s="19"/>
      <c r="D29" s="19"/>
      <c r="E29" s="19"/>
      <c r="F29" s="19"/>
      <c r="G29" s="19"/>
    </row>
    <row r="30" spans="6:7" ht="14.25">
      <c r="F30" s="19"/>
      <c r="G30" s="19"/>
    </row>
    <row r="31" spans="6:7" ht="14.25">
      <c r="F31" s="19"/>
      <c r="G31" s="19"/>
    </row>
    <row r="32" spans="1:7" ht="15.75">
      <c r="A32" s="18"/>
      <c r="B32" s="19"/>
      <c r="C32" s="19"/>
      <c r="D32" s="19"/>
      <c r="E32" s="19"/>
      <c r="F32" s="19"/>
      <c r="G32" s="19"/>
    </row>
    <row r="33" spans="1:7" ht="15.75">
      <c r="A33" s="18"/>
      <c r="B33" s="19"/>
      <c r="C33" s="19"/>
      <c r="D33" s="19"/>
      <c r="E33" s="19"/>
      <c r="F33" s="19"/>
      <c r="G33" s="19"/>
    </row>
    <row r="34" spans="1:7" ht="15.75">
      <c r="A34" s="18"/>
      <c r="B34" s="19"/>
      <c r="C34" s="19"/>
      <c r="D34" s="19"/>
      <c r="E34" s="19"/>
      <c r="F34" s="19"/>
      <c r="G34" s="19"/>
    </row>
    <row r="35" spans="1:7" ht="15.75">
      <c r="A35" s="18"/>
      <c r="B35" s="19"/>
      <c r="C35" s="19"/>
      <c r="D35" s="19"/>
      <c r="E35" s="19"/>
      <c r="F35" s="19"/>
      <c r="G35" s="19"/>
    </row>
    <row r="36" spans="1:7" ht="15.75">
      <c r="A36" s="18"/>
      <c r="B36" s="19"/>
      <c r="C36" s="19"/>
      <c r="D36" s="19"/>
      <c r="E36" s="19"/>
      <c r="F36" s="19"/>
      <c r="G36" s="19"/>
    </row>
    <row r="37" spans="1:7" ht="15.75">
      <c r="A37" s="27"/>
      <c r="B37" s="19"/>
      <c r="C37" s="27"/>
      <c r="D37" s="28"/>
      <c r="E37" s="19"/>
      <c r="F37" s="19"/>
      <c r="G37" s="19"/>
    </row>
    <row r="38" spans="1:7" ht="15.75">
      <c r="A38" s="18"/>
      <c r="E38" s="19"/>
      <c r="F38" s="19"/>
      <c r="G38" s="19"/>
    </row>
    <row r="39" spans="3:7" ht="15.75">
      <c r="C39" s="18" t="s">
        <v>455</v>
      </c>
      <c r="D39" s="28"/>
      <c r="E39" s="19"/>
      <c r="F39" s="19"/>
      <c r="G39" s="19"/>
    </row>
    <row r="44" spans="1:7" ht="14.25">
      <c r="A44" s="178" t="s">
        <v>456</v>
      </c>
      <c r="B44" s="178"/>
      <c r="C44" s="178"/>
      <c r="D44" s="178"/>
      <c r="E44" s="178"/>
      <c r="F44" s="178"/>
      <c r="G44" s="178"/>
    </row>
    <row r="45" spans="1:7" ht="14.25">
      <c r="A45" s="179" t="s">
        <v>515</v>
      </c>
      <c r="B45" s="179"/>
      <c r="C45" s="179"/>
      <c r="D45" s="179"/>
      <c r="E45" s="179"/>
      <c r="F45" s="179"/>
      <c r="G45" s="179"/>
    </row>
    <row r="46" spans="1:7" ht="15.75">
      <c r="A46" s="18"/>
      <c r="B46" s="19"/>
      <c r="C46" s="19"/>
      <c r="D46" s="19"/>
      <c r="E46" s="19"/>
      <c r="F46" s="19"/>
      <c r="G46" s="19"/>
    </row>
    <row r="47" spans="1:256" ht="14.25">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c r="IG47" s="175"/>
      <c r="IH47" s="175"/>
      <c r="II47" s="175"/>
      <c r="IJ47" s="175"/>
      <c r="IK47" s="175"/>
      <c r="IL47" s="175"/>
      <c r="IM47" s="175"/>
      <c r="IN47" s="175"/>
      <c r="IO47" s="175"/>
      <c r="IP47" s="175"/>
      <c r="IQ47" s="175"/>
      <c r="IR47" s="175"/>
      <c r="IS47" s="175"/>
      <c r="IT47" s="175"/>
      <c r="IU47" s="175"/>
      <c r="IV47" s="175"/>
    </row>
    <row r="48" spans="1:7" ht="14.25">
      <c r="A48" s="19"/>
      <c r="B48" s="19"/>
      <c r="C48" s="19"/>
      <c r="D48" s="24"/>
      <c r="E48" s="19"/>
      <c r="F48" s="19"/>
      <c r="G48" s="19"/>
    </row>
    <row r="49" spans="1:256" s="24" customFormat="1" ht="12">
      <c r="A49" s="175" t="s">
        <v>478</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c r="IT49" s="175"/>
      <c r="IU49" s="175"/>
      <c r="IV49" s="175"/>
    </row>
    <row r="50" spans="1:256" s="24" customFormat="1" ht="12">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c r="IT50" s="175"/>
      <c r="IU50" s="175"/>
      <c r="IV50" s="175"/>
    </row>
    <row r="51" spans="1:256" s="24" customFormat="1" ht="12">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c r="IG51" s="175"/>
      <c r="IH51" s="175"/>
      <c r="II51" s="175"/>
      <c r="IJ51" s="175"/>
      <c r="IK51" s="175"/>
      <c r="IL51" s="175"/>
      <c r="IM51" s="175"/>
      <c r="IN51" s="175"/>
      <c r="IO51" s="175"/>
      <c r="IP51" s="175"/>
      <c r="IQ51" s="175"/>
      <c r="IR51" s="175"/>
      <c r="IS51" s="175"/>
      <c r="IT51" s="175"/>
      <c r="IU51" s="175"/>
      <c r="IV51" s="175"/>
    </row>
    <row r="52" spans="1:7" ht="15.75">
      <c r="A52" s="18"/>
      <c r="B52" s="19"/>
      <c r="C52" s="19"/>
      <c r="D52" s="19"/>
      <c r="E52" s="19"/>
      <c r="F52" s="19"/>
      <c r="G52" s="19"/>
    </row>
    <row r="53" spans="1:7" ht="14.25">
      <c r="A53" s="19"/>
      <c r="B53" s="19"/>
      <c r="C53" s="19"/>
      <c r="D53" s="19"/>
      <c r="E53" s="19"/>
      <c r="F53" s="19"/>
      <c r="G53" s="19"/>
    </row>
    <row r="54" spans="1:7" ht="14.25">
      <c r="A54" s="19"/>
      <c r="B54" s="19"/>
      <c r="C54" s="19"/>
      <c r="D54" s="19"/>
      <c r="E54" s="19"/>
      <c r="F54" s="19"/>
      <c r="G54" s="19"/>
    </row>
    <row r="55" spans="1:7" ht="14.25">
      <c r="A55" s="176" t="s">
        <v>445</v>
      </c>
      <c r="B55" s="176"/>
      <c r="C55" s="176"/>
      <c r="D55" s="176"/>
      <c r="E55" s="176"/>
      <c r="F55" s="176"/>
      <c r="G55" s="176"/>
    </row>
    <row r="56" spans="1:7" ht="14.25">
      <c r="A56" s="175" t="s">
        <v>446</v>
      </c>
      <c r="B56" s="175"/>
      <c r="C56" s="175"/>
      <c r="D56" s="175"/>
      <c r="E56" s="175"/>
      <c r="F56" s="175"/>
      <c r="G56" s="175"/>
    </row>
    <row r="57" spans="1:7" ht="14.25">
      <c r="A57" s="19"/>
      <c r="B57" s="19"/>
      <c r="C57" s="19"/>
      <c r="D57" s="19"/>
      <c r="E57" s="19"/>
      <c r="F57" s="19"/>
      <c r="G57" s="19"/>
    </row>
    <row r="58" spans="1:7" ht="14.25">
      <c r="A58" s="19"/>
      <c r="B58" s="19"/>
      <c r="C58" s="19"/>
      <c r="D58" s="19"/>
      <c r="E58" s="19"/>
      <c r="F58" s="19"/>
      <c r="G58" s="19"/>
    </row>
    <row r="59" spans="1:7" ht="14.25">
      <c r="A59" s="19"/>
      <c r="B59" s="19"/>
      <c r="C59" s="19"/>
      <c r="D59" s="19"/>
      <c r="E59" s="19"/>
      <c r="F59" s="19"/>
      <c r="G59" s="19"/>
    </row>
    <row r="60" spans="1:7" ht="14.25">
      <c r="A60" s="19"/>
      <c r="B60" s="19"/>
      <c r="C60" s="19"/>
      <c r="D60" s="19"/>
      <c r="E60" s="19"/>
      <c r="F60" s="19"/>
      <c r="G60" s="19"/>
    </row>
    <row r="61" spans="1:7" ht="15.75">
      <c r="A61" s="18"/>
      <c r="B61" s="19"/>
      <c r="C61" s="19"/>
      <c r="D61" s="19"/>
      <c r="E61" s="19"/>
      <c r="F61" s="19"/>
      <c r="G61" s="19"/>
    </row>
    <row r="62" spans="1:7" ht="15.75">
      <c r="A62" s="18"/>
      <c r="B62" s="19"/>
      <c r="C62" s="19"/>
      <c r="D62" s="21" t="s">
        <v>447</v>
      </c>
      <c r="E62" s="19"/>
      <c r="F62" s="19"/>
      <c r="G62" s="19"/>
    </row>
    <row r="63" spans="1:7" ht="15.75">
      <c r="A63" s="18"/>
      <c r="B63" s="19"/>
      <c r="C63" s="19"/>
      <c r="D63" s="24" t="s">
        <v>448</v>
      </c>
      <c r="E63" s="19"/>
      <c r="F63" s="19"/>
      <c r="G63" s="19"/>
    </row>
    <row r="64" spans="1:7" ht="15.75">
      <c r="A64" s="18"/>
      <c r="B64" s="19"/>
      <c r="C64" s="19"/>
      <c r="D64" s="19"/>
      <c r="E64" s="19"/>
      <c r="F64" s="19"/>
      <c r="G64" s="19"/>
    </row>
    <row r="65" spans="1:7" ht="15.75">
      <c r="A65" s="18"/>
      <c r="B65" s="19"/>
      <c r="C65" s="19"/>
      <c r="D65" s="19"/>
      <c r="E65" s="19"/>
      <c r="F65" s="19"/>
      <c r="G65" s="19"/>
    </row>
    <row r="66" spans="1:7" ht="15.75">
      <c r="A66" s="18"/>
      <c r="B66" s="19"/>
      <c r="C66" s="19"/>
      <c r="D66" s="19"/>
      <c r="E66" s="19"/>
      <c r="F66" s="19"/>
      <c r="G66" s="19"/>
    </row>
    <row r="67" spans="1:7" ht="15.75">
      <c r="A67" s="18"/>
      <c r="B67" s="19"/>
      <c r="C67" s="19"/>
      <c r="D67" s="21" t="s">
        <v>449</v>
      </c>
      <c r="E67" s="19"/>
      <c r="F67" s="19"/>
      <c r="G67" s="19"/>
    </row>
    <row r="68" spans="1:7" ht="15.75">
      <c r="A68" s="18"/>
      <c r="B68" s="19"/>
      <c r="C68" s="19"/>
      <c r="D68" s="19"/>
      <c r="E68" s="19"/>
      <c r="F68" s="19"/>
      <c r="G68" s="19"/>
    </row>
    <row r="69" spans="1:7" ht="15.75">
      <c r="A69" s="18"/>
      <c r="B69" s="19"/>
      <c r="C69" s="19"/>
      <c r="D69" s="19"/>
      <c r="E69" s="19"/>
      <c r="F69" s="19"/>
      <c r="G69" s="19"/>
    </row>
    <row r="70" spans="1:7" ht="15.75">
      <c r="A70" s="18"/>
      <c r="B70" s="19"/>
      <c r="C70" s="19"/>
      <c r="D70" s="19"/>
      <c r="E70" s="19"/>
      <c r="F70" s="19"/>
      <c r="G70" s="19"/>
    </row>
    <row r="71" spans="1:7" ht="15.75">
      <c r="A71" s="18"/>
      <c r="B71" s="19"/>
      <c r="C71" s="19"/>
      <c r="D71" s="19"/>
      <c r="E71" s="19"/>
      <c r="F71" s="19"/>
      <c r="G71" s="19"/>
    </row>
    <row r="72" spans="1:7" ht="15.75">
      <c r="A72" s="18"/>
      <c r="B72" s="19"/>
      <c r="C72" s="19"/>
      <c r="D72" s="19"/>
      <c r="E72" s="19"/>
      <c r="F72" s="19"/>
      <c r="G72" s="19"/>
    </row>
    <row r="73" spans="1:7" ht="15.75">
      <c r="A73" s="18"/>
      <c r="B73" s="19"/>
      <c r="C73" s="19"/>
      <c r="D73" s="19"/>
      <c r="E73" s="19"/>
      <c r="F73" s="19"/>
      <c r="G73" s="19"/>
    </row>
    <row r="74" spans="1:7" ht="15.75">
      <c r="A74" s="18"/>
      <c r="B74" s="19"/>
      <c r="C74" s="19"/>
      <c r="D74" s="19"/>
      <c r="E74" s="19"/>
      <c r="F74" s="19"/>
      <c r="G74" s="19"/>
    </row>
    <row r="75" spans="1:7" ht="15.75">
      <c r="A75" s="18"/>
      <c r="B75" s="19"/>
      <c r="C75" s="19"/>
      <c r="D75" s="19"/>
      <c r="E75" s="19"/>
      <c r="F75" s="19"/>
      <c r="G75" s="19"/>
    </row>
    <row r="76" spans="1:7" ht="15.75">
      <c r="A76" s="18"/>
      <c r="B76" s="19"/>
      <c r="C76" s="19"/>
      <c r="D76" s="19"/>
      <c r="E76" s="19"/>
      <c r="F76" s="19"/>
      <c r="G76" s="19"/>
    </row>
    <row r="77" spans="1:7" ht="15.75">
      <c r="A77" s="18"/>
      <c r="B77" s="19"/>
      <c r="C77" s="19"/>
      <c r="D77" s="19"/>
      <c r="E77" s="19"/>
      <c r="F77" s="19"/>
      <c r="G77" s="19"/>
    </row>
    <row r="78" spans="1:7" ht="14.25">
      <c r="A78" s="29"/>
      <c r="B78" s="29"/>
      <c r="C78" s="19"/>
      <c r="D78" s="19"/>
      <c r="E78" s="19"/>
      <c r="F78" s="19"/>
      <c r="G78" s="19"/>
    </row>
    <row r="79" spans="1:7" ht="10.5" customHeight="1">
      <c r="A79" s="30" t="s">
        <v>450</v>
      </c>
      <c r="C79" s="19"/>
      <c r="D79" s="19"/>
      <c r="E79" s="19"/>
      <c r="F79" s="19"/>
      <c r="G79" s="19"/>
    </row>
    <row r="80" spans="1:7" ht="10.5" customHeight="1">
      <c r="A80" s="30" t="s">
        <v>451</v>
      </c>
      <c r="C80" s="19"/>
      <c r="D80" s="19"/>
      <c r="E80" s="19"/>
      <c r="F80" s="19"/>
      <c r="G80" s="19"/>
    </row>
    <row r="81" spans="1:7" ht="10.5" customHeight="1">
      <c r="A81" s="30" t="s">
        <v>452</v>
      </c>
      <c r="C81" s="27"/>
      <c r="D81" s="28"/>
      <c r="E81" s="19"/>
      <c r="F81" s="19"/>
      <c r="G81" s="19"/>
    </row>
    <row r="82" spans="1:7" ht="10.5" customHeight="1">
      <c r="A82" s="31" t="s">
        <v>453</v>
      </c>
      <c r="B82" s="32"/>
      <c r="C82" s="19"/>
      <c r="D82" s="19"/>
      <c r="E82" s="19"/>
      <c r="F82" s="19"/>
      <c r="G82" s="19"/>
    </row>
    <row r="83" spans="3:7" ht="14.25">
      <c r="C83" s="19"/>
      <c r="D83" s="19"/>
      <c r="E83" s="19"/>
      <c r="F83" s="19"/>
      <c r="G83" s="19"/>
    </row>
  </sheetData>
  <sheetProtection/>
  <mergeCells count="154">
    <mergeCell ref="AX47:BD47"/>
    <mergeCell ref="C13:H13"/>
    <mergeCell ref="C14:H14"/>
    <mergeCell ref="A44:G44"/>
    <mergeCell ref="A45:G45"/>
    <mergeCell ref="A47:G47"/>
    <mergeCell ref="H47:N47"/>
    <mergeCell ref="CU47:DA47"/>
    <mergeCell ref="DB47:DH47"/>
    <mergeCell ref="DI47:DO47"/>
    <mergeCell ref="DP47:DV47"/>
    <mergeCell ref="DW47:EC47"/>
    <mergeCell ref="O47:U47"/>
    <mergeCell ref="V47:AB47"/>
    <mergeCell ref="AC47:AI47"/>
    <mergeCell ref="AJ47:AP47"/>
    <mergeCell ref="AQ47:AW47"/>
    <mergeCell ref="GV47:HB47"/>
    <mergeCell ref="HC47:HI47"/>
    <mergeCell ref="HJ47:HP47"/>
    <mergeCell ref="EK47:EQ47"/>
    <mergeCell ref="ER47:EX47"/>
    <mergeCell ref="EY47:FE47"/>
    <mergeCell ref="FF47:FL47"/>
    <mergeCell ref="FM47:FS47"/>
    <mergeCell ref="FT47:FZ47"/>
    <mergeCell ref="IL47:IR47"/>
    <mergeCell ref="IS47:IV47"/>
    <mergeCell ref="A49:G49"/>
    <mergeCell ref="H49:N49"/>
    <mergeCell ref="O49:U49"/>
    <mergeCell ref="V49:AB49"/>
    <mergeCell ref="AC49:AI49"/>
    <mergeCell ref="GA47:GG47"/>
    <mergeCell ref="GH47:GN47"/>
    <mergeCell ref="GO47:GU47"/>
    <mergeCell ref="BZ49:CF49"/>
    <mergeCell ref="CG49:CM49"/>
    <mergeCell ref="CN49:CT49"/>
    <mergeCell ref="CU49:DA49"/>
    <mergeCell ref="DP49:DV49"/>
    <mergeCell ref="DW49:EC49"/>
    <mergeCell ref="HQ47:HW47"/>
    <mergeCell ref="HX47:ID47"/>
    <mergeCell ref="IE47:IK47"/>
    <mergeCell ref="ED47:EJ47"/>
    <mergeCell ref="BE47:BK47"/>
    <mergeCell ref="BL47:BR47"/>
    <mergeCell ref="BS47:BY47"/>
    <mergeCell ref="BZ47:CF47"/>
    <mergeCell ref="CG47:CM47"/>
    <mergeCell ref="CN47:CT47"/>
    <mergeCell ref="AJ49:AP49"/>
    <mergeCell ref="AQ49:AW49"/>
    <mergeCell ref="AX49:BD49"/>
    <mergeCell ref="BE49:BK49"/>
    <mergeCell ref="BL49:BR49"/>
    <mergeCell ref="BS49:BY49"/>
    <mergeCell ref="HX49:ID49"/>
    <mergeCell ref="IE49:IK49"/>
    <mergeCell ref="FF49:FL49"/>
    <mergeCell ref="FM49:FS49"/>
    <mergeCell ref="FT49:FZ49"/>
    <mergeCell ref="GA49:GG49"/>
    <mergeCell ref="GH49:GN49"/>
    <mergeCell ref="GO49:GU49"/>
    <mergeCell ref="AQ50:AW50"/>
    <mergeCell ref="AX50:BD50"/>
    <mergeCell ref="GV49:HB49"/>
    <mergeCell ref="HC49:HI49"/>
    <mergeCell ref="HJ49:HP49"/>
    <mergeCell ref="HQ49:HW49"/>
    <mergeCell ref="ED49:EJ49"/>
    <mergeCell ref="EK49:EQ49"/>
    <mergeCell ref="ER49:EX49"/>
    <mergeCell ref="EY49:FE49"/>
    <mergeCell ref="CU50:DA50"/>
    <mergeCell ref="DB50:DH50"/>
    <mergeCell ref="IL49:IR49"/>
    <mergeCell ref="IS49:IV49"/>
    <mergeCell ref="A50:G50"/>
    <mergeCell ref="H50:N50"/>
    <mergeCell ref="O50:U50"/>
    <mergeCell ref="V50:AB50"/>
    <mergeCell ref="AC50:AI50"/>
    <mergeCell ref="AJ50:AP50"/>
    <mergeCell ref="BE50:BK50"/>
    <mergeCell ref="BL50:BR50"/>
    <mergeCell ref="BS50:BY50"/>
    <mergeCell ref="BZ50:CF50"/>
    <mergeCell ref="CG50:CM50"/>
    <mergeCell ref="CN50:CT50"/>
    <mergeCell ref="EY50:FE50"/>
    <mergeCell ref="FF50:FL50"/>
    <mergeCell ref="FM50:FS50"/>
    <mergeCell ref="FT50:FZ50"/>
    <mergeCell ref="DI50:DO50"/>
    <mergeCell ref="DP50:DV50"/>
    <mergeCell ref="DW50:EC50"/>
    <mergeCell ref="ED50:EJ50"/>
    <mergeCell ref="IS50:IV50"/>
    <mergeCell ref="A51:G51"/>
    <mergeCell ref="H51:N51"/>
    <mergeCell ref="O51:U51"/>
    <mergeCell ref="V51:AB51"/>
    <mergeCell ref="AC51:AI51"/>
    <mergeCell ref="GA50:GG50"/>
    <mergeCell ref="GH50:GN50"/>
    <mergeCell ref="GO50:GU50"/>
    <mergeCell ref="GV50:HB50"/>
    <mergeCell ref="DB49:DH49"/>
    <mergeCell ref="DI49:DO49"/>
    <mergeCell ref="HQ50:HW50"/>
    <mergeCell ref="HX50:ID50"/>
    <mergeCell ref="IE50:IK50"/>
    <mergeCell ref="IL50:IR50"/>
    <mergeCell ref="HC50:HI50"/>
    <mergeCell ref="HJ50:HP50"/>
    <mergeCell ref="EK50:EQ50"/>
    <mergeCell ref="ER50:EX50"/>
    <mergeCell ref="AJ51:AP51"/>
    <mergeCell ref="AQ51:AW51"/>
    <mergeCell ref="AX51:BD51"/>
    <mergeCell ref="BE51:BK51"/>
    <mergeCell ref="BL51:BR51"/>
    <mergeCell ref="BS51:BY51"/>
    <mergeCell ref="BZ51:CF51"/>
    <mergeCell ref="CG51:CM51"/>
    <mergeCell ref="CN51:CT51"/>
    <mergeCell ref="CU51:DA51"/>
    <mergeCell ref="DB51:DH51"/>
    <mergeCell ref="DI51:DO51"/>
    <mergeCell ref="DP51:DV51"/>
    <mergeCell ref="DW51:EC51"/>
    <mergeCell ref="ED51:EJ51"/>
    <mergeCell ref="EK51:EQ51"/>
    <mergeCell ref="ER51:EX51"/>
    <mergeCell ref="EY51:FE51"/>
    <mergeCell ref="FF51:FL51"/>
    <mergeCell ref="FM51:FS51"/>
    <mergeCell ref="FT51:FZ51"/>
    <mergeCell ref="GA51:GG51"/>
    <mergeCell ref="GH51:GN51"/>
    <mergeCell ref="GO51:GU51"/>
    <mergeCell ref="IL51:IR51"/>
    <mergeCell ref="IS51:IV51"/>
    <mergeCell ref="A55:G55"/>
    <mergeCell ref="A56:G56"/>
    <mergeCell ref="GV51:HB51"/>
    <mergeCell ref="HC51:HI51"/>
    <mergeCell ref="HJ51:HP51"/>
    <mergeCell ref="HQ51:HW51"/>
    <mergeCell ref="HX51:ID51"/>
    <mergeCell ref="IE51:IK51"/>
  </mergeCells>
  <printOptions/>
  <pageMargins left="1.535433070866142" right="0.1968503937007874" top="2.262283464566929" bottom="1.0236220472440944" header="0.31496062992125984" footer="0.31496062992125984"/>
  <pageSetup horizontalDpi="600" verticalDpi="600" orientation="portrait" paperSize="9"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L135"/>
  <sheetViews>
    <sheetView zoomScalePageLayoutView="0" workbookViewId="0" topLeftCell="A45">
      <selection activeCell="E75" sqref="E75"/>
    </sheetView>
  </sheetViews>
  <sheetFormatPr defaultColWidth="11.421875" defaultRowHeight="15"/>
  <cols>
    <col min="1" max="1" width="13.28125" style="131" customWidth="1"/>
    <col min="2" max="2" width="9.140625" style="131" bestFit="1" customWidth="1"/>
    <col min="3" max="3" width="18.00390625" style="131" bestFit="1" customWidth="1"/>
    <col min="4" max="4" width="8.8515625" style="131" bestFit="1" customWidth="1"/>
    <col min="5" max="5" width="14.7109375" style="131" bestFit="1" customWidth="1"/>
    <col min="6" max="6" width="13.28125" style="131" bestFit="1" customWidth="1"/>
    <col min="7" max="7" width="11.28125" style="131" bestFit="1" customWidth="1"/>
    <col min="8" max="8" width="11.7109375" style="131" bestFit="1" customWidth="1"/>
    <col min="9" max="9" width="8.00390625" style="143" bestFit="1" customWidth="1"/>
    <col min="10" max="10" width="7.8515625" style="131" bestFit="1" customWidth="1"/>
    <col min="11" max="11" width="8.421875" style="131" bestFit="1" customWidth="1"/>
    <col min="12" max="16384" width="11.421875" style="131" customWidth="1"/>
  </cols>
  <sheetData>
    <row r="1" spans="1:12" ht="13.5">
      <c r="A1" s="197" t="s">
        <v>529</v>
      </c>
      <c r="B1" s="197"/>
      <c r="C1" s="197"/>
      <c r="D1" s="197"/>
      <c r="E1" s="197"/>
      <c r="F1" s="197"/>
      <c r="G1" s="197"/>
      <c r="H1" s="197"/>
      <c r="I1" s="197"/>
      <c r="J1" s="197"/>
      <c r="K1" s="197"/>
      <c r="L1" s="47"/>
    </row>
    <row r="2" spans="1:12" ht="13.5">
      <c r="A2" s="233" t="s">
        <v>421</v>
      </c>
      <c r="B2" s="233"/>
      <c r="C2" s="233"/>
      <c r="D2" s="233"/>
      <c r="E2" s="233"/>
      <c r="F2" s="233"/>
      <c r="G2" s="233"/>
      <c r="H2" s="233"/>
      <c r="I2" s="233"/>
      <c r="J2" s="233"/>
      <c r="K2" s="233"/>
      <c r="L2" s="47"/>
    </row>
    <row r="3" spans="1:12" ht="13.5">
      <c r="A3" s="233" t="s">
        <v>422</v>
      </c>
      <c r="B3" s="233"/>
      <c r="C3" s="233"/>
      <c r="D3" s="233"/>
      <c r="E3" s="233"/>
      <c r="F3" s="233"/>
      <c r="G3" s="233"/>
      <c r="H3" s="233"/>
      <c r="I3" s="233"/>
      <c r="J3" s="233"/>
      <c r="K3" s="233"/>
      <c r="L3" s="47"/>
    </row>
    <row r="4" spans="1:12" ht="27">
      <c r="A4" s="145" t="s">
        <v>498</v>
      </c>
      <c r="B4" s="145" t="s">
        <v>499</v>
      </c>
      <c r="C4" s="145" t="s">
        <v>500</v>
      </c>
      <c r="D4" s="145" t="s">
        <v>501</v>
      </c>
      <c r="E4" s="145" t="s">
        <v>502</v>
      </c>
      <c r="F4" s="145" t="s">
        <v>503</v>
      </c>
      <c r="G4" s="145" t="s">
        <v>504</v>
      </c>
      <c r="H4" s="145" t="s">
        <v>505</v>
      </c>
      <c r="I4" s="130" t="s">
        <v>506</v>
      </c>
      <c r="J4" s="144" t="s">
        <v>511</v>
      </c>
      <c r="K4" s="144" t="s">
        <v>510</v>
      </c>
      <c r="L4" s="47"/>
    </row>
    <row r="5" spans="1:11" ht="13.5">
      <c r="A5" s="47" t="s">
        <v>167</v>
      </c>
      <c r="B5" s="133">
        <v>40659</v>
      </c>
      <c r="C5" s="47" t="s">
        <v>168</v>
      </c>
      <c r="D5" s="47" t="s">
        <v>169</v>
      </c>
      <c r="E5" s="47" t="s">
        <v>428</v>
      </c>
      <c r="F5" s="58" t="s">
        <v>171</v>
      </c>
      <c r="G5" s="47" t="s">
        <v>172</v>
      </c>
      <c r="H5" s="47" t="s">
        <v>173</v>
      </c>
      <c r="I5" s="141" t="s">
        <v>174</v>
      </c>
      <c r="J5" s="134">
        <v>20</v>
      </c>
      <c r="K5" s="134">
        <v>24</v>
      </c>
    </row>
    <row r="6" spans="1:11" ht="13.5">
      <c r="A6" s="47" t="s">
        <v>167</v>
      </c>
      <c r="B6" s="133">
        <v>40659</v>
      </c>
      <c r="C6" s="47" t="s">
        <v>168</v>
      </c>
      <c r="D6" s="47" t="s">
        <v>169</v>
      </c>
      <c r="E6" s="47" t="s">
        <v>428</v>
      </c>
      <c r="F6" s="58" t="s">
        <v>229</v>
      </c>
      <c r="G6" s="47" t="s">
        <v>172</v>
      </c>
      <c r="H6" s="47" t="s">
        <v>173</v>
      </c>
      <c r="I6" s="141" t="s">
        <v>174</v>
      </c>
      <c r="J6" s="134">
        <v>18</v>
      </c>
      <c r="K6" s="134">
        <v>22</v>
      </c>
    </row>
    <row r="7" spans="1:11" ht="13.5">
      <c r="A7" s="47" t="s">
        <v>167</v>
      </c>
      <c r="B7" s="133">
        <v>40659</v>
      </c>
      <c r="C7" s="47" t="s">
        <v>168</v>
      </c>
      <c r="D7" s="47" t="s">
        <v>169</v>
      </c>
      <c r="E7" s="47" t="s">
        <v>428</v>
      </c>
      <c r="F7" s="58" t="s">
        <v>230</v>
      </c>
      <c r="G7" s="47" t="s">
        <v>172</v>
      </c>
      <c r="H7" s="47" t="s">
        <v>176</v>
      </c>
      <c r="I7" s="141" t="s">
        <v>177</v>
      </c>
      <c r="J7" s="134">
        <v>16</v>
      </c>
      <c r="K7" s="134">
        <v>22</v>
      </c>
    </row>
    <row r="8" spans="1:11" ht="13.5">
      <c r="A8" s="47" t="s">
        <v>167</v>
      </c>
      <c r="B8" s="133">
        <v>40659</v>
      </c>
      <c r="C8" s="47" t="s">
        <v>168</v>
      </c>
      <c r="D8" s="47" t="s">
        <v>169</v>
      </c>
      <c r="E8" s="47" t="s">
        <v>428</v>
      </c>
      <c r="F8" s="58" t="s">
        <v>231</v>
      </c>
      <c r="G8" s="47" t="s">
        <v>179</v>
      </c>
      <c r="H8" s="47" t="s">
        <v>180</v>
      </c>
      <c r="I8" s="141" t="s">
        <v>174</v>
      </c>
      <c r="J8" s="134">
        <v>22</v>
      </c>
      <c r="K8" s="134">
        <v>24</v>
      </c>
    </row>
    <row r="9" spans="1:11" ht="13.5">
      <c r="A9" s="47" t="s">
        <v>167</v>
      </c>
      <c r="B9" s="133">
        <v>40659</v>
      </c>
      <c r="C9" s="47" t="s">
        <v>168</v>
      </c>
      <c r="D9" s="47" t="s">
        <v>169</v>
      </c>
      <c r="E9" s="47" t="s">
        <v>428</v>
      </c>
      <c r="F9" s="58" t="s">
        <v>232</v>
      </c>
      <c r="G9" s="47" t="s">
        <v>179</v>
      </c>
      <c r="H9" s="47" t="s">
        <v>180</v>
      </c>
      <c r="I9" s="141" t="s">
        <v>174</v>
      </c>
      <c r="J9" s="134">
        <v>18</v>
      </c>
      <c r="K9" s="134">
        <v>20</v>
      </c>
    </row>
    <row r="10" spans="1:11" ht="13.5">
      <c r="A10" s="47" t="s">
        <v>167</v>
      </c>
      <c r="B10" s="133">
        <v>40659</v>
      </c>
      <c r="C10" s="47" t="s">
        <v>168</v>
      </c>
      <c r="D10" s="47" t="s">
        <v>169</v>
      </c>
      <c r="E10" s="47" t="s">
        <v>428</v>
      </c>
      <c r="F10" s="58" t="s">
        <v>175</v>
      </c>
      <c r="G10" s="47" t="s">
        <v>179</v>
      </c>
      <c r="H10" s="47" t="s">
        <v>180</v>
      </c>
      <c r="I10" s="141" t="s">
        <v>177</v>
      </c>
      <c r="J10" s="134">
        <v>17</v>
      </c>
      <c r="K10" s="134">
        <v>17</v>
      </c>
    </row>
    <row r="11" spans="1:11" ht="13.5">
      <c r="A11" s="47" t="s">
        <v>167</v>
      </c>
      <c r="B11" s="133">
        <v>40662</v>
      </c>
      <c r="C11" s="47" t="s">
        <v>168</v>
      </c>
      <c r="D11" s="47" t="s">
        <v>169</v>
      </c>
      <c r="E11" s="47" t="s">
        <v>428</v>
      </c>
      <c r="F11" s="58" t="s">
        <v>171</v>
      </c>
      <c r="G11" s="47" t="s">
        <v>172</v>
      </c>
      <c r="H11" s="47" t="s">
        <v>173</v>
      </c>
      <c r="I11" s="141" t="s">
        <v>174</v>
      </c>
      <c r="J11" s="134">
        <v>20</v>
      </c>
      <c r="K11" s="134">
        <v>24</v>
      </c>
    </row>
    <row r="12" spans="1:11" ht="13.5">
      <c r="A12" s="47" t="s">
        <v>167</v>
      </c>
      <c r="B12" s="133">
        <v>40662</v>
      </c>
      <c r="C12" s="47" t="s">
        <v>168</v>
      </c>
      <c r="D12" s="47" t="s">
        <v>169</v>
      </c>
      <c r="E12" s="47" t="s">
        <v>428</v>
      </c>
      <c r="F12" s="58" t="s">
        <v>233</v>
      </c>
      <c r="G12" s="47" t="s">
        <v>172</v>
      </c>
      <c r="H12" s="47" t="s">
        <v>173</v>
      </c>
      <c r="I12" s="141" t="s">
        <v>174</v>
      </c>
      <c r="J12" s="134">
        <v>19</v>
      </c>
      <c r="K12" s="134">
        <v>20</v>
      </c>
    </row>
    <row r="13" spans="1:11" ht="13.5">
      <c r="A13" s="47" t="s">
        <v>167</v>
      </c>
      <c r="B13" s="133">
        <v>40662</v>
      </c>
      <c r="C13" s="47" t="s">
        <v>168</v>
      </c>
      <c r="D13" s="47" t="s">
        <v>169</v>
      </c>
      <c r="E13" s="47" t="s">
        <v>428</v>
      </c>
      <c r="F13" s="58" t="s">
        <v>229</v>
      </c>
      <c r="G13" s="47" t="s">
        <v>172</v>
      </c>
      <c r="H13" s="47" t="s">
        <v>173</v>
      </c>
      <c r="I13" s="141" t="s">
        <v>174</v>
      </c>
      <c r="J13" s="134">
        <v>18</v>
      </c>
      <c r="K13" s="134">
        <v>22</v>
      </c>
    </row>
    <row r="14" spans="1:11" ht="13.5">
      <c r="A14" s="47" t="s">
        <v>167</v>
      </c>
      <c r="B14" s="133">
        <v>40662</v>
      </c>
      <c r="C14" s="47" t="s">
        <v>168</v>
      </c>
      <c r="D14" s="47" t="s">
        <v>169</v>
      </c>
      <c r="E14" s="47" t="s">
        <v>428</v>
      </c>
      <c r="F14" s="58" t="s">
        <v>175</v>
      </c>
      <c r="G14" s="47" t="s">
        <v>172</v>
      </c>
      <c r="H14" s="47" t="s">
        <v>176</v>
      </c>
      <c r="I14" s="141" t="s">
        <v>177</v>
      </c>
      <c r="J14" s="134">
        <v>18</v>
      </c>
      <c r="K14" s="134">
        <v>20</v>
      </c>
    </row>
    <row r="15" spans="1:11" ht="13.5">
      <c r="A15" s="47" t="s">
        <v>167</v>
      </c>
      <c r="B15" s="133">
        <v>40662</v>
      </c>
      <c r="C15" s="47" t="s">
        <v>168</v>
      </c>
      <c r="D15" s="47" t="s">
        <v>169</v>
      </c>
      <c r="E15" s="47" t="s">
        <v>428</v>
      </c>
      <c r="F15" s="58" t="s">
        <v>178</v>
      </c>
      <c r="G15" s="47" t="s">
        <v>172</v>
      </c>
      <c r="H15" s="47" t="s">
        <v>176</v>
      </c>
      <c r="I15" s="141" t="s">
        <v>177</v>
      </c>
      <c r="J15" s="134">
        <v>16</v>
      </c>
      <c r="K15" s="134">
        <v>22</v>
      </c>
    </row>
    <row r="16" spans="1:11" ht="13.5">
      <c r="A16" s="47" t="s">
        <v>167</v>
      </c>
      <c r="B16" s="133">
        <v>40662</v>
      </c>
      <c r="C16" s="47" t="s">
        <v>234</v>
      </c>
      <c r="D16" s="47" t="s">
        <v>169</v>
      </c>
      <c r="E16" s="47" t="s">
        <v>428</v>
      </c>
      <c r="F16" s="58" t="s">
        <v>229</v>
      </c>
      <c r="G16" s="47" t="s">
        <v>172</v>
      </c>
      <c r="H16" s="47" t="s">
        <v>173</v>
      </c>
      <c r="I16" s="141" t="s">
        <v>174</v>
      </c>
      <c r="J16" s="134">
        <v>20</v>
      </c>
      <c r="K16" s="134">
        <v>24</v>
      </c>
    </row>
    <row r="17" spans="1:11" ht="13.5">
      <c r="A17" s="47" t="s">
        <v>167</v>
      </c>
      <c r="B17" s="133">
        <v>40662</v>
      </c>
      <c r="C17" s="47" t="s">
        <v>168</v>
      </c>
      <c r="D17" s="47" t="s">
        <v>169</v>
      </c>
      <c r="E17" s="47" t="s">
        <v>428</v>
      </c>
      <c r="F17" s="58" t="s">
        <v>231</v>
      </c>
      <c r="G17" s="47" t="s">
        <v>179</v>
      </c>
      <c r="H17" s="47" t="s">
        <v>180</v>
      </c>
      <c r="I17" s="141" t="s">
        <v>174</v>
      </c>
      <c r="J17" s="134">
        <v>22</v>
      </c>
      <c r="K17" s="134">
        <v>24</v>
      </c>
    </row>
    <row r="18" spans="1:11" ht="13.5">
      <c r="A18" s="47" t="s">
        <v>167</v>
      </c>
      <c r="B18" s="133">
        <v>40662</v>
      </c>
      <c r="C18" s="47" t="s">
        <v>168</v>
      </c>
      <c r="D18" s="47" t="s">
        <v>169</v>
      </c>
      <c r="E18" s="47" t="s">
        <v>428</v>
      </c>
      <c r="F18" s="58" t="s">
        <v>232</v>
      </c>
      <c r="G18" s="47" t="s">
        <v>179</v>
      </c>
      <c r="H18" s="47" t="s">
        <v>180</v>
      </c>
      <c r="I18" s="141" t="s">
        <v>174</v>
      </c>
      <c r="J18" s="134">
        <v>18</v>
      </c>
      <c r="K18" s="134">
        <v>20</v>
      </c>
    </row>
    <row r="19" spans="1:11" ht="13.5">
      <c r="A19" s="47" t="s">
        <v>167</v>
      </c>
      <c r="B19" s="133">
        <v>40662</v>
      </c>
      <c r="C19" s="47" t="s">
        <v>168</v>
      </c>
      <c r="D19" s="47" t="s">
        <v>169</v>
      </c>
      <c r="E19" s="47" t="s">
        <v>428</v>
      </c>
      <c r="F19" s="58" t="s">
        <v>175</v>
      </c>
      <c r="G19" s="47" t="s">
        <v>179</v>
      </c>
      <c r="H19" s="47" t="s">
        <v>180</v>
      </c>
      <c r="I19" s="141" t="s">
        <v>177</v>
      </c>
      <c r="J19" s="134">
        <v>17</v>
      </c>
      <c r="K19" s="134">
        <v>20</v>
      </c>
    </row>
    <row r="20" spans="1:11" ht="13.5">
      <c r="A20" s="47" t="s">
        <v>183</v>
      </c>
      <c r="B20" s="133">
        <v>40659</v>
      </c>
      <c r="C20" s="47" t="s">
        <v>184</v>
      </c>
      <c r="D20" s="47" t="s">
        <v>169</v>
      </c>
      <c r="E20" s="47" t="s">
        <v>428</v>
      </c>
      <c r="F20" s="58" t="s">
        <v>185</v>
      </c>
      <c r="G20" s="47" t="s">
        <v>179</v>
      </c>
      <c r="H20" s="47" t="s">
        <v>170</v>
      </c>
      <c r="I20" s="141" t="s">
        <v>186</v>
      </c>
      <c r="J20" s="134">
        <v>99.5</v>
      </c>
      <c r="K20" s="134">
        <v>99.5</v>
      </c>
    </row>
    <row r="21" spans="1:11" ht="13.5">
      <c r="A21" s="47" t="s">
        <v>183</v>
      </c>
      <c r="B21" s="133">
        <v>40659</v>
      </c>
      <c r="C21" s="47" t="s">
        <v>184</v>
      </c>
      <c r="D21" s="47" t="s">
        <v>169</v>
      </c>
      <c r="E21" s="47" t="s">
        <v>428</v>
      </c>
      <c r="F21" s="58" t="s">
        <v>187</v>
      </c>
      <c r="G21" s="47" t="s">
        <v>179</v>
      </c>
      <c r="H21" s="47" t="s">
        <v>180</v>
      </c>
      <c r="I21" s="141" t="s">
        <v>177</v>
      </c>
      <c r="J21" s="134">
        <v>18</v>
      </c>
      <c r="K21" s="134">
        <v>20</v>
      </c>
    </row>
    <row r="22" spans="1:11" ht="13.5">
      <c r="A22" s="47" t="s">
        <v>183</v>
      </c>
      <c r="B22" s="133">
        <v>40659</v>
      </c>
      <c r="C22" s="47" t="s">
        <v>184</v>
      </c>
      <c r="D22" s="47" t="s">
        <v>169</v>
      </c>
      <c r="E22" s="47" t="s">
        <v>428</v>
      </c>
      <c r="F22" s="58" t="s">
        <v>188</v>
      </c>
      <c r="G22" s="47" t="s">
        <v>179</v>
      </c>
      <c r="H22" s="47" t="s">
        <v>180</v>
      </c>
      <c r="I22" s="141" t="s">
        <v>177</v>
      </c>
      <c r="J22" s="134">
        <v>15</v>
      </c>
      <c r="K22" s="134">
        <v>17</v>
      </c>
    </row>
    <row r="23" spans="1:11" ht="13.5">
      <c r="A23" s="47" t="s">
        <v>183</v>
      </c>
      <c r="B23" s="133">
        <v>40662</v>
      </c>
      <c r="C23" s="47" t="s">
        <v>184</v>
      </c>
      <c r="D23" s="47" t="s">
        <v>169</v>
      </c>
      <c r="E23" s="47" t="s">
        <v>428</v>
      </c>
      <c r="F23" s="58" t="s">
        <v>235</v>
      </c>
      <c r="G23" s="47" t="s">
        <v>172</v>
      </c>
      <c r="H23" s="47" t="s">
        <v>176</v>
      </c>
      <c r="I23" s="141" t="s">
        <v>177</v>
      </c>
      <c r="J23" s="134">
        <v>16</v>
      </c>
      <c r="K23" s="134">
        <v>19</v>
      </c>
    </row>
    <row r="24" spans="1:11" ht="13.5">
      <c r="A24" s="47" t="s">
        <v>183</v>
      </c>
      <c r="B24" s="133">
        <v>40662</v>
      </c>
      <c r="C24" s="47" t="s">
        <v>184</v>
      </c>
      <c r="D24" s="47" t="s">
        <v>169</v>
      </c>
      <c r="E24" s="47" t="s">
        <v>428</v>
      </c>
      <c r="F24" s="58" t="s">
        <v>185</v>
      </c>
      <c r="G24" s="47" t="s">
        <v>179</v>
      </c>
      <c r="H24" s="47" t="s">
        <v>170</v>
      </c>
      <c r="I24" s="141" t="s">
        <v>186</v>
      </c>
      <c r="J24" s="134">
        <v>99.5</v>
      </c>
      <c r="K24" s="134">
        <v>99.5</v>
      </c>
    </row>
    <row r="25" spans="1:11" ht="13.5">
      <c r="A25" s="47" t="s">
        <v>183</v>
      </c>
      <c r="B25" s="133">
        <v>40662</v>
      </c>
      <c r="C25" s="47" t="s">
        <v>184</v>
      </c>
      <c r="D25" s="47" t="s">
        <v>169</v>
      </c>
      <c r="E25" s="47" t="s">
        <v>428</v>
      </c>
      <c r="F25" s="58" t="s">
        <v>187</v>
      </c>
      <c r="G25" s="47" t="s">
        <v>179</v>
      </c>
      <c r="H25" s="47" t="s">
        <v>180</v>
      </c>
      <c r="I25" s="141" t="s">
        <v>177</v>
      </c>
      <c r="J25" s="134">
        <v>18</v>
      </c>
      <c r="K25" s="134">
        <v>20</v>
      </c>
    </row>
    <row r="26" spans="1:11" ht="13.5">
      <c r="A26" s="47" t="s">
        <v>183</v>
      </c>
      <c r="B26" s="133">
        <v>40662</v>
      </c>
      <c r="C26" s="47" t="s">
        <v>184</v>
      </c>
      <c r="D26" s="47" t="s">
        <v>169</v>
      </c>
      <c r="E26" s="47" t="s">
        <v>428</v>
      </c>
      <c r="F26" s="58" t="s">
        <v>188</v>
      </c>
      <c r="G26" s="47" t="s">
        <v>179</v>
      </c>
      <c r="H26" s="47" t="s">
        <v>180</v>
      </c>
      <c r="I26" s="141" t="s">
        <v>177</v>
      </c>
      <c r="J26" s="134">
        <v>15</v>
      </c>
      <c r="K26" s="134">
        <v>17</v>
      </c>
    </row>
    <row r="27" spans="1:11" ht="13.5">
      <c r="A27" s="47" t="s">
        <v>189</v>
      </c>
      <c r="B27" s="133">
        <v>40659</v>
      </c>
      <c r="C27" s="47" t="s">
        <v>236</v>
      </c>
      <c r="D27" s="47" t="s">
        <v>169</v>
      </c>
      <c r="E27" s="47" t="s">
        <v>428</v>
      </c>
      <c r="F27" s="58" t="s">
        <v>209</v>
      </c>
      <c r="G27" s="47" t="s">
        <v>172</v>
      </c>
      <c r="H27" s="47" t="s">
        <v>173</v>
      </c>
      <c r="I27" s="141" t="s">
        <v>192</v>
      </c>
      <c r="J27" s="134">
        <v>20</v>
      </c>
      <c r="K27" s="134">
        <v>24</v>
      </c>
    </row>
    <row r="28" spans="1:11" ht="13.5">
      <c r="A28" s="47" t="s">
        <v>189</v>
      </c>
      <c r="B28" s="133">
        <v>40659</v>
      </c>
      <c r="C28" s="47" t="s">
        <v>236</v>
      </c>
      <c r="D28" s="47" t="s">
        <v>169</v>
      </c>
      <c r="E28" s="47" t="s">
        <v>428</v>
      </c>
      <c r="F28" s="58" t="s">
        <v>200</v>
      </c>
      <c r="G28" s="47" t="s">
        <v>172</v>
      </c>
      <c r="H28" s="47" t="s">
        <v>173</v>
      </c>
      <c r="I28" s="141" t="s">
        <v>192</v>
      </c>
      <c r="J28" s="134">
        <v>32</v>
      </c>
      <c r="K28" s="134">
        <v>34</v>
      </c>
    </row>
    <row r="29" spans="1:11" ht="13.5">
      <c r="A29" s="47" t="s">
        <v>189</v>
      </c>
      <c r="B29" s="133">
        <v>40659</v>
      </c>
      <c r="C29" s="47" t="s">
        <v>236</v>
      </c>
      <c r="D29" s="47" t="s">
        <v>169</v>
      </c>
      <c r="E29" s="47" t="s">
        <v>428</v>
      </c>
      <c r="F29" s="58" t="s">
        <v>198</v>
      </c>
      <c r="G29" s="47" t="s">
        <v>172</v>
      </c>
      <c r="H29" s="47" t="s">
        <v>173</v>
      </c>
      <c r="I29" s="141" t="s">
        <v>192</v>
      </c>
      <c r="J29" s="134">
        <v>30</v>
      </c>
      <c r="K29" s="134">
        <v>32</v>
      </c>
    </row>
    <row r="30" spans="1:11" ht="13.5">
      <c r="A30" s="47" t="s">
        <v>189</v>
      </c>
      <c r="B30" s="133">
        <v>40659</v>
      </c>
      <c r="C30" s="47" t="s">
        <v>190</v>
      </c>
      <c r="D30" s="47" t="s">
        <v>169</v>
      </c>
      <c r="E30" s="47" t="s">
        <v>428</v>
      </c>
      <c r="F30" s="58" t="s">
        <v>201</v>
      </c>
      <c r="G30" s="47" t="s">
        <v>172</v>
      </c>
      <c r="H30" s="47" t="s">
        <v>173</v>
      </c>
      <c r="I30" s="141" t="s">
        <v>192</v>
      </c>
      <c r="J30" s="134">
        <v>26</v>
      </c>
      <c r="K30" s="134">
        <v>26</v>
      </c>
    </row>
    <row r="31" spans="1:11" ht="13.5">
      <c r="A31" s="47" t="s">
        <v>189</v>
      </c>
      <c r="B31" s="133">
        <v>40659</v>
      </c>
      <c r="C31" s="47" t="s">
        <v>190</v>
      </c>
      <c r="D31" s="47" t="s">
        <v>169</v>
      </c>
      <c r="E31" s="47" t="s">
        <v>428</v>
      </c>
      <c r="F31" s="58" t="s">
        <v>200</v>
      </c>
      <c r="G31" s="47" t="s">
        <v>172</v>
      </c>
      <c r="H31" s="47" t="s">
        <v>173</v>
      </c>
      <c r="I31" s="141" t="s">
        <v>192</v>
      </c>
      <c r="J31" s="134">
        <v>28.5</v>
      </c>
      <c r="K31" s="134">
        <v>32</v>
      </c>
    </row>
    <row r="32" spans="1:11" ht="13.5">
      <c r="A32" s="47" t="s">
        <v>189</v>
      </c>
      <c r="B32" s="133">
        <v>40659</v>
      </c>
      <c r="C32" s="47" t="s">
        <v>190</v>
      </c>
      <c r="D32" s="47" t="s">
        <v>169</v>
      </c>
      <c r="E32" s="47" t="s">
        <v>428</v>
      </c>
      <c r="F32" s="58" t="s">
        <v>198</v>
      </c>
      <c r="G32" s="47" t="s">
        <v>172</v>
      </c>
      <c r="H32" s="47" t="s">
        <v>173</v>
      </c>
      <c r="I32" s="141" t="s">
        <v>192</v>
      </c>
      <c r="J32" s="134">
        <v>28</v>
      </c>
      <c r="K32" s="134">
        <v>30</v>
      </c>
    </row>
    <row r="33" spans="1:11" ht="13.5">
      <c r="A33" s="47" t="s">
        <v>189</v>
      </c>
      <c r="B33" s="133">
        <v>40659</v>
      </c>
      <c r="C33" s="47" t="s">
        <v>190</v>
      </c>
      <c r="D33" s="47" t="s">
        <v>169</v>
      </c>
      <c r="E33" s="47" t="s">
        <v>428</v>
      </c>
      <c r="F33" s="58" t="s">
        <v>191</v>
      </c>
      <c r="G33" s="47" t="s">
        <v>179</v>
      </c>
      <c r="H33" s="47" t="s">
        <v>180</v>
      </c>
      <c r="I33" s="141" t="s">
        <v>192</v>
      </c>
      <c r="J33" s="134">
        <v>22</v>
      </c>
      <c r="K33" s="134">
        <v>24</v>
      </c>
    </row>
    <row r="34" spans="1:11" ht="13.5">
      <c r="A34" s="47" t="s">
        <v>189</v>
      </c>
      <c r="B34" s="133">
        <v>40662</v>
      </c>
      <c r="C34" s="47" t="s">
        <v>236</v>
      </c>
      <c r="D34" s="47" t="s">
        <v>169</v>
      </c>
      <c r="E34" s="47" t="s">
        <v>428</v>
      </c>
      <c r="F34" s="58" t="s">
        <v>209</v>
      </c>
      <c r="G34" s="47" t="s">
        <v>172</v>
      </c>
      <c r="H34" s="47" t="s">
        <v>173</v>
      </c>
      <c r="I34" s="141" t="s">
        <v>192</v>
      </c>
      <c r="J34" s="134">
        <v>20</v>
      </c>
      <c r="K34" s="134">
        <v>24</v>
      </c>
    </row>
    <row r="35" spans="1:11" ht="13.5">
      <c r="A35" s="47" t="s">
        <v>189</v>
      </c>
      <c r="B35" s="133">
        <v>40662</v>
      </c>
      <c r="C35" s="47" t="s">
        <v>236</v>
      </c>
      <c r="D35" s="47" t="s">
        <v>169</v>
      </c>
      <c r="E35" s="47" t="s">
        <v>428</v>
      </c>
      <c r="F35" s="58" t="s">
        <v>200</v>
      </c>
      <c r="G35" s="47" t="s">
        <v>172</v>
      </c>
      <c r="H35" s="47" t="s">
        <v>173</v>
      </c>
      <c r="I35" s="141" t="s">
        <v>192</v>
      </c>
      <c r="J35" s="134">
        <v>32</v>
      </c>
      <c r="K35" s="134">
        <v>34</v>
      </c>
    </row>
    <row r="36" spans="1:11" ht="13.5">
      <c r="A36" s="47" t="s">
        <v>189</v>
      </c>
      <c r="B36" s="133">
        <v>40662</v>
      </c>
      <c r="C36" s="47" t="s">
        <v>236</v>
      </c>
      <c r="D36" s="47" t="s">
        <v>169</v>
      </c>
      <c r="E36" s="47" t="s">
        <v>428</v>
      </c>
      <c r="F36" s="58" t="s">
        <v>198</v>
      </c>
      <c r="G36" s="47" t="s">
        <v>172</v>
      </c>
      <c r="H36" s="47" t="s">
        <v>173</v>
      </c>
      <c r="I36" s="141" t="s">
        <v>192</v>
      </c>
      <c r="J36" s="134">
        <v>30</v>
      </c>
      <c r="K36" s="134">
        <v>32</v>
      </c>
    </row>
    <row r="37" spans="1:11" ht="13.5">
      <c r="A37" s="47" t="s">
        <v>189</v>
      </c>
      <c r="B37" s="133">
        <v>40662</v>
      </c>
      <c r="C37" s="47" t="s">
        <v>190</v>
      </c>
      <c r="D37" s="47" t="s">
        <v>169</v>
      </c>
      <c r="E37" s="47" t="s">
        <v>428</v>
      </c>
      <c r="F37" s="58" t="s">
        <v>201</v>
      </c>
      <c r="G37" s="47" t="s">
        <v>172</v>
      </c>
      <c r="H37" s="47" t="s">
        <v>173</v>
      </c>
      <c r="I37" s="141" t="s">
        <v>192</v>
      </c>
      <c r="J37" s="134">
        <v>26</v>
      </c>
      <c r="K37" s="134">
        <v>26</v>
      </c>
    </row>
    <row r="38" spans="1:11" ht="13.5">
      <c r="A38" s="47" t="s">
        <v>189</v>
      </c>
      <c r="B38" s="133">
        <v>40662</v>
      </c>
      <c r="C38" s="47" t="s">
        <v>190</v>
      </c>
      <c r="D38" s="47" t="s">
        <v>169</v>
      </c>
      <c r="E38" s="47" t="s">
        <v>428</v>
      </c>
      <c r="F38" s="58" t="s">
        <v>200</v>
      </c>
      <c r="G38" s="47" t="s">
        <v>172</v>
      </c>
      <c r="H38" s="47" t="s">
        <v>173</v>
      </c>
      <c r="I38" s="141" t="s">
        <v>192</v>
      </c>
      <c r="J38" s="134">
        <v>28.5</v>
      </c>
      <c r="K38" s="134">
        <v>32</v>
      </c>
    </row>
    <row r="39" spans="1:11" ht="13.5">
      <c r="A39" s="47" t="s">
        <v>189</v>
      </c>
      <c r="B39" s="133">
        <v>40662</v>
      </c>
      <c r="C39" s="47" t="s">
        <v>190</v>
      </c>
      <c r="D39" s="47" t="s">
        <v>169</v>
      </c>
      <c r="E39" s="47" t="s">
        <v>428</v>
      </c>
      <c r="F39" s="58" t="s">
        <v>198</v>
      </c>
      <c r="G39" s="47" t="s">
        <v>172</v>
      </c>
      <c r="H39" s="47" t="s">
        <v>173</v>
      </c>
      <c r="I39" s="141" t="s">
        <v>192</v>
      </c>
      <c r="J39" s="134">
        <v>28</v>
      </c>
      <c r="K39" s="134">
        <v>30</v>
      </c>
    </row>
    <row r="40" spans="1:11" ht="13.5">
      <c r="A40" s="47" t="s">
        <v>189</v>
      </c>
      <c r="B40" s="133">
        <v>40662</v>
      </c>
      <c r="C40" s="47" t="s">
        <v>190</v>
      </c>
      <c r="D40" s="47" t="s">
        <v>169</v>
      </c>
      <c r="E40" s="47" t="s">
        <v>428</v>
      </c>
      <c r="F40" s="58" t="s">
        <v>191</v>
      </c>
      <c r="G40" s="47" t="s">
        <v>179</v>
      </c>
      <c r="H40" s="47" t="s">
        <v>180</v>
      </c>
      <c r="I40" s="141" t="s">
        <v>192</v>
      </c>
      <c r="J40" s="134">
        <v>22</v>
      </c>
      <c r="K40" s="134">
        <v>24</v>
      </c>
    </row>
    <row r="41" spans="1:11" ht="13.5">
      <c r="A41" s="47" t="s">
        <v>237</v>
      </c>
      <c r="B41" s="133">
        <v>40659</v>
      </c>
      <c r="C41" s="47" t="s">
        <v>238</v>
      </c>
      <c r="D41" s="47" t="s">
        <v>169</v>
      </c>
      <c r="E41" s="47" t="s">
        <v>428</v>
      </c>
      <c r="F41" s="58" t="s">
        <v>239</v>
      </c>
      <c r="G41" s="47" t="s">
        <v>172</v>
      </c>
      <c r="H41" s="47" t="s">
        <v>173</v>
      </c>
      <c r="I41" s="141" t="s">
        <v>182</v>
      </c>
      <c r="J41" s="134">
        <v>17</v>
      </c>
      <c r="K41" s="134">
        <v>18</v>
      </c>
    </row>
    <row r="42" spans="1:11" ht="13.5">
      <c r="A42" s="47" t="s">
        <v>237</v>
      </c>
      <c r="B42" s="133">
        <v>40662</v>
      </c>
      <c r="C42" s="47" t="s">
        <v>238</v>
      </c>
      <c r="D42" s="47" t="s">
        <v>169</v>
      </c>
      <c r="E42" s="47" t="s">
        <v>428</v>
      </c>
      <c r="F42" s="58" t="s">
        <v>213</v>
      </c>
      <c r="G42" s="47" t="s">
        <v>172</v>
      </c>
      <c r="H42" s="47" t="s">
        <v>173</v>
      </c>
      <c r="I42" s="141" t="s">
        <v>182</v>
      </c>
      <c r="J42" s="134">
        <v>17</v>
      </c>
      <c r="K42" s="134">
        <v>18</v>
      </c>
    </row>
    <row r="43" spans="1:11" ht="13.5">
      <c r="A43" s="47" t="s">
        <v>195</v>
      </c>
      <c r="B43" s="133">
        <v>40659</v>
      </c>
      <c r="C43" s="47" t="s">
        <v>196</v>
      </c>
      <c r="D43" s="47" t="s">
        <v>197</v>
      </c>
      <c r="E43" s="47" t="s">
        <v>428</v>
      </c>
      <c r="F43" s="58" t="s">
        <v>207</v>
      </c>
      <c r="G43" s="47" t="s">
        <v>172</v>
      </c>
      <c r="H43" s="47" t="s">
        <v>193</v>
      </c>
      <c r="I43" s="141" t="s">
        <v>192</v>
      </c>
      <c r="J43" s="134">
        <v>28</v>
      </c>
      <c r="K43" s="134">
        <v>28</v>
      </c>
    </row>
    <row r="44" spans="1:11" ht="13.5">
      <c r="A44" s="47" t="s">
        <v>195</v>
      </c>
      <c r="B44" s="133">
        <v>40659</v>
      </c>
      <c r="C44" s="47" t="s">
        <v>199</v>
      </c>
      <c r="D44" s="47" t="s">
        <v>197</v>
      </c>
      <c r="E44" s="47" t="s">
        <v>428</v>
      </c>
      <c r="F44" s="58" t="s">
        <v>209</v>
      </c>
      <c r="G44" s="47" t="s">
        <v>172</v>
      </c>
      <c r="H44" s="47" t="s">
        <v>193</v>
      </c>
      <c r="I44" s="141" t="s">
        <v>192</v>
      </c>
      <c r="J44" s="134">
        <v>30</v>
      </c>
      <c r="K44" s="134">
        <v>32</v>
      </c>
    </row>
    <row r="45" spans="1:11" ht="13.5">
      <c r="A45" s="47" t="s">
        <v>195</v>
      </c>
      <c r="B45" s="133">
        <v>40659</v>
      </c>
      <c r="C45" s="47" t="s">
        <v>427</v>
      </c>
      <c r="D45" s="47" t="s">
        <v>197</v>
      </c>
      <c r="E45" s="47" t="s">
        <v>428</v>
      </c>
      <c r="F45" s="58" t="s">
        <v>201</v>
      </c>
      <c r="G45" s="47" t="s">
        <v>172</v>
      </c>
      <c r="H45" s="47" t="s">
        <v>193</v>
      </c>
      <c r="I45" s="141" t="s">
        <v>192</v>
      </c>
      <c r="J45" s="134">
        <v>28</v>
      </c>
      <c r="K45" s="134">
        <v>28</v>
      </c>
    </row>
    <row r="46" spans="1:11" ht="13.5">
      <c r="A46" s="47" t="s">
        <v>195</v>
      </c>
      <c r="B46" s="133">
        <v>40659</v>
      </c>
      <c r="C46" s="47" t="s">
        <v>427</v>
      </c>
      <c r="D46" s="47" t="s">
        <v>197</v>
      </c>
      <c r="E46" s="47" t="s">
        <v>428</v>
      </c>
      <c r="F46" s="58" t="s">
        <v>240</v>
      </c>
      <c r="G46" s="47" t="s">
        <v>172</v>
      </c>
      <c r="H46" s="47" t="s">
        <v>193</v>
      </c>
      <c r="I46" s="141" t="s">
        <v>192</v>
      </c>
      <c r="J46" s="134">
        <v>27</v>
      </c>
      <c r="K46" s="134">
        <v>29</v>
      </c>
    </row>
    <row r="47" spans="1:11" ht="13.5">
      <c r="A47" s="47" t="s">
        <v>195</v>
      </c>
      <c r="B47" s="133">
        <v>40659</v>
      </c>
      <c r="C47" s="47" t="s">
        <v>427</v>
      </c>
      <c r="D47" s="47" t="s">
        <v>197</v>
      </c>
      <c r="E47" s="47" t="s">
        <v>428</v>
      </c>
      <c r="F47" s="58" t="s">
        <v>178</v>
      </c>
      <c r="G47" s="47" t="s">
        <v>172</v>
      </c>
      <c r="H47" s="47" t="s">
        <v>193</v>
      </c>
      <c r="I47" s="141" t="s">
        <v>192</v>
      </c>
      <c r="J47" s="134">
        <v>30</v>
      </c>
      <c r="K47" s="134">
        <v>30</v>
      </c>
    </row>
    <row r="48" spans="1:11" ht="13.5">
      <c r="A48" s="47" t="s">
        <v>195</v>
      </c>
      <c r="B48" s="133">
        <v>40659</v>
      </c>
      <c r="C48" s="47" t="s">
        <v>427</v>
      </c>
      <c r="D48" s="47" t="s">
        <v>197</v>
      </c>
      <c r="E48" s="47" t="s">
        <v>428</v>
      </c>
      <c r="F48" s="58" t="s">
        <v>207</v>
      </c>
      <c r="G48" s="47" t="s">
        <v>172</v>
      </c>
      <c r="H48" s="47" t="s">
        <v>193</v>
      </c>
      <c r="I48" s="141" t="s">
        <v>192</v>
      </c>
      <c r="J48" s="134">
        <v>30</v>
      </c>
      <c r="K48" s="134">
        <v>34</v>
      </c>
    </row>
    <row r="49" spans="1:11" ht="13.5">
      <c r="A49" s="47" t="s">
        <v>195</v>
      </c>
      <c r="B49" s="133">
        <v>40659</v>
      </c>
      <c r="C49" s="47" t="s">
        <v>202</v>
      </c>
      <c r="D49" s="47" t="s">
        <v>197</v>
      </c>
      <c r="E49" s="47" t="s">
        <v>428</v>
      </c>
      <c r="F49" s="58" t="s">
        <v>171</v>
      </c>
      <c r="G49" s="47" t="s">
        <v>172</v>
      </c>
      <c r="H49" s="47" t="s">
        <v>193</v>
      </c>
      <c r="I49" s="141" t="s">
        <v>177</v>
      </c>
      <c r="J49" s="134">
        <v>18</v>
      </c>
      <c r="K49" s="134">
        <v>18</v>
      </c>
    </row>
    <row r="50" spans="1:11" ht="13.5">
      <c r="A50" s="47" t="s">
        <v>195</v>
      </c>
      <c r="B50" s="133">
        <v>40659</v>
      </c>
      <c r="C50" s="47" t="s">
        <v>241</v>
      </c>
      <c r="D50" s="47" t="s">
        <v>197</v>
      </c>
      <c r="E50" s="47" t="s">
        <v>428</v>
      </c>
      <c r="F50" s="58" t="s">
        <v>242</v>
      </c>
      <c r="G50" s="47" t="s">
        <v>179</v>
      </c>
      <c r="H50" s="47" t="s">
        <v>180</v>
      </c>
      <c r="I50" s="141" t="s">
        <v>177</v>
      </c>
      <c r="J50" s="134">
        <v>32</v>
      </c>
      <c r="K50" s="134">
        <v>32</v>
      </c>
    </row>
    <row r="51" spans="1:11" ht="13.5">
      <c r="A51" s="47" t="s">
        <v>195</v>
      </c>
      <c r="B51" s="133">
        <v>40659</v>
      </c>
      <c r="C51" s="47" t="s">
        <v>199</v>
      </c>
      <c r="D51" s="47" t="s">
        <v>169</v>
      </c>
      <c r="E51" s="47" t="s">
        <v>428</v>
      </c>
      <c r="F51" s="58" t="s">
        <v>201</v>
      </c>
      <c r="G51" s="47" t="s">
        <v>172</v>
      </c>
      <c r="H51" s="47" t="s">
        <v>193</v>
      </c>
      <c r="I51" s="141" t="s">
        <v>192</v>
      </c>
      <c r="J51" s="134">
        <v>32</v>
      </c>
      <c r="K51" s="134">
        <v>34</v>
      </c>
    </row>
    <row r="52" spans="1:11" ht="13.5">
      <c r="A52" s="47" t="s">
        <v>195</v>
      </c>
      <c r="B52" s="133">
        <v>40659</v>
      </c>
      <c r="C52" s="47" t="s">
        <v>199</v>
      </c>
      <c r="D52" s="47" t="s">
        <v>169</v>
      </c>
      <c r="E52" s="47" t="s">
        <v>428</v>
      </c>
      <c r="F52" s="58" t="s">
        <v>204</v>
      </c>
      <c r="G52" s="47" t="s">
        <v>172</v>
      </c>
      <c r="H52" s="47" t="s">
        <v>193</v>
      </c>
      <c r="I52" s="141" t="s">
        <v>192</v>
      </c>
      <c r="J52" s="134">
        <v>28</v>
      </c>
      <c r="K52" s="134">
        <v>30</v>
      </c>
    </row>
    <row r="53" spans="1:11" ht="13.5">
      <c r="A53" s="47" t="s">
        <v>195</v>
      </c>
      <c r="B53" s="133">
        <v>40659</v>
      </c>
      <c r="C53" s="47" t="s">
        <v>199</v>
      </c>
      <c r="D53" s="47" t="s">
        <v>169</v>
      </c>
      <c r="E53" s="47" t="s">
        <v>428</v>
      </c>
      <c r="F53" s="58" t="s">
        <v>178</v>
      </c>
      <c r="G53" s="47" t="s">
        <v>172</v>
      </c>
      <c r="H53" s="47" t="s">
        <v>193</v>
      </c>
      <c r="I53" s="141" t="s">
        <v>192</v>
      </c>
      <c r="J53" s="134">
        <v>36</v>
      </c>
      <c r="K53" s="134">
        <v>36</v>
      </c>
    </row>
    <row r="54" spans="1:11" ht="13.5">
      <c r="A54" s="47" t="s">
        <v>195</v>
      </c>
      <c r="B54" s="133">
        <v>40659</v>
      </c>
      <c r="C54" s="47" t="s">
        <v>199</v>
      </c>
      <c r="D54" s="47" t="s">
        <v>169</v>
      </c>
      <c r="E54" s="47" t="s">
        <v>428</v>
      </c>
      <c r="F54" s="58" t="s">
        <v>207</v>
      </c>
      <c r="G54" s="47" t="s">
        <v>172</v>
      </c>
      <c r="H54" s="47" t="s">
        <v>193</v>
      </c>
      <c r="I54" s="141" t="s">
        <v>192</v>
      </c>
      <c r="J54" s="134">
        <v>33</v>
      </c>
      <c r="K54" s="134">
        <v>35</v>
      </c>
    </row>
    <row r="55" spans="1:11" ht="13.5">
      <c r="A55" s="47" t="s">
        <v>195</v>
      </c>
      <c r="B55" s="133">
        <v>40659</v>
      </c>
      <c r="C55" s="47" t="s">
        <v>206</v>
      </c>
      <c r="D55" s="47" t="s">
        <v>169</v>
      </c>
      <c r="E55" s="47" t="s">
        <v>428</v>
      </c>
      <c r="F55" s="58" t="s">
        <v>201</v>
      </c>
      <c r="G55" s="47" t="s">
        <v>179</v>
      </c>
      <c r="H55" s="47" t="s">
        <v>180</v>
      </c>
      <c r="I55" s="141" t="s">
        <v>192</v>
      </c>
      <c r="J55" s="134">
        <v>34</v>
      </c>
      <c r="K55" s="134">
        <v>34</v>
      </c>
    </row>
    <row r="56" spans="1:11" ht="13.5">
      <c r="A56" s="47" t="s">
        <v>195</v>
      </c>
      <c r="B56" s="133">
        <v>40659</v>
      </c>
      <c r="C56" s="47" t="s">
        <v>206</v>
      </c>
      <c r="D56" s="47" t="s">
        <v>169</v>
      </c>
      <c r="E56" s="47" t="s">
        <v>428</v>
      </c>
      <c r="F56" s="58" t="s">
        <v>204</v>
      </c>
      <c r="G56" s="47" t="s">
        <v>179</v>
      </c>
      <c r="H56" s="47" t="s">
        <v>180</v>
      </c>
      <c r="I56" s="141" t="s">
        <v>192</v>
      </c>
      <c r="J56" s="134">
        <v>30</v>
      </c>
      <c r="K56" s="134">
        <v>31</v>
      </c>
    </row>
    <row r="57" spans="1:11" ht="13.5">
      <c r="A57" s="47" t="s">
        <v>195</v>
      </c>
      <c r="B57" s="133">
        <v>40659</v>
      </c>
      <c r="C57" s="47" t="s">
        <v>206</v>
      </c>
      <c r="D57" s="47" t="s">
        <v>169</v>
      </c>
      <c r="E57" s="47" t="s">
        <v>428</v>
      </c>
      <c r="F57" s="58" t="s">
        <v>207</v>
      </c>
      <c r="G57" s="47" t="s">
        <v>179</v>
      </c>
      <c r="H57" s="47" t="s">
        <v>180</v>
      </c>
      <c r="I57" s="141" t="s">
        <v>192</v>
      </c>
      <c r="J57" s="134">
        <v>36</v>
      </c>
      <c r="K57" s="134">
        <v>37</v>
      </c>
    </row>
    <row r="58" spans="1:11" ht="13.5">
      <c r="A58" s="47" t="s">
        <v>195</v>
      </c>
      <c r="B58" s="133">
        <v>40659</v>
      </c>
      <c r="C58" s="47" t="s">
        <v>427</v>
      </c>
      <c r="D58" s="47" t="s">
        <v>169</v>
      </c>
      <c r="E58" s="47" t="s">
        <v>428</v>
      </c>
      <c r="F58" s="58" t="s">
        <v>201</v>
      </c>
      <c r="G58" s="47" t="s">
        <v>179</v>
      </c>
      <c r="H58" s="47" t="s">
        <v>180</v>
      </c>
      <c r="I58" s="141" t="s">
        <v>192</v>
      </c>
      <c r="J58" s="134">
        <v>28.5</v>
      </c>
      <c r="K58" s="134">
        <v>28.5</v>
      </c>
    </row>
    <row r="59" spans="1:11" ht="13.5">
      <c r="A59" s="47" t="s">
        <v>195</v>
      </c>
      <c r="B59" s="133">
        <v>40659</v>
      </c>
      <c r="C59" s="47" t="s">
        <v>427</v>
      </c>
      <c r="D59" s="47" t="s">
        <v>169</v>
      </c>
      <c r="E59" s="47" t="s">
        <v>428</v>
      </c>
      <c r="F59" s="58" t="s">
        <v>204</v>
      </c>
      <c r="G59" s="47" t="s">
        <v>179</v>
      </c>
      <c r="H59" s="47" t="s">
        <v>180</v>
      </c>
      <c r="I59" s="141" t="s">
        <v>192</v>
      </c>
      <c r="J59" s="134">
        <v>26</v>
      </c>
      <c r="K59" s="134">
        <v>27.5</v>
      </c>
    </row>
    <row r="60" spans="1:11" ht="13.5">
      <c r="A60" s="47" t="s">
        <v>195</v>
      </c>
      <c r="B60" s="133">
        <v>40659</v>
      </c>
      <c r="C60" s="47" t="s">
        <v>427</v>
      </c>
      <c r="D60" s="47" t="s">
        <v>169</v>
      </c>
      <c r="E60" s="47" t="s">
        <v>428</v>
      </c>
      <c r="F60" s="58" t="s">
        <v>200</v>
      </c>
      <c r="G60" s="47" t="s">
        <v>179</v>
      </c>
      <c r="H60" s="47" t="s">
        <v>180</v>
      </c>
      <c r="I60" s="141" t="s">
        <v>192</v>
      </c>
      <c r="J60" s="134">
        <v>32.5</v>
      </c>
      <c r="K60" s="134">
        <v>32.5</v>
      </c>
    </row>
    <row r="61" spans="1:11" ht="13.5">
      <c r="A61" s="47" t="s">
        <v>195</v>
      </c>
      <c r="B61" s="133">
        <v>40659</v>
      </c>
      <c r="C61" s="47" t="s">
        <v>427</v>
      </c>
      <c r="D61" s="47" t="s">
        <v>169</v>
      </c>
      <c r="E61" s="47" t="s">
        <v>428</v>
      </c>
      <c r="F61" s="58" t="s">
        <v>198</v>
      </c>
      <c r="G61" s="47" t="s">
        <v>179</v>
      </c>
      <c r="H61" s="47" t="s">
        <v>180</v>
      </c>
      <c r="I61" s="141" t="s">
        <v>192</v>
      </c>
      <c r="J61" s="134">
        <v>31.5</v>
      </c>
      <c r="K61" s="134">
        <v>31.5</v>
      </c>
    </row>
    <row r="62" spans="1:11" ht="13.5">
      <c r="A62" s="47" t="s">
        <v>195</v>
      </c>
      <c r="B62" s="133">
        <v>40662</v>
      </c>
      <c r="C62" s="47" t="s">
        <v>196</v>
      </c>
      <c r="D62" s="47" t="s">
        <v>197</v>
      </c>
      <c r="E62" s="47" t="s">
        <v>428</v>
      </c>
      <c r="F62" s="58" t="s">
        <v>207</v>
      </c>
      <c r="G62" s="47" t="s">
        <v>172</v>
      </c>
      <c r="H62" s="47" t="s">
        <v>193</v>
      </c>
      <c r="I62" s="141" t="s">
        <v>192</v>
      </c>
      <c r="J62" s="134">
        <v>28</v>
      </c>
      <c r="K62" s="134">
        <v>28</v>
      </c>
    </row>
    <row r="63" spans="1:11" ht="13.5">
      <c r="A63" s="47" t="s">
        <v>195</v>
      </c>
      <c r="B63" s="133">
        <v>40662</v>
      </c>
      <c r="C63" s="47" t="s">
        <v>199</v>
      </c>
      <c r="D63" s="47" t="s">
        <v>197</v>
      </c>
      <c r="E63" s="47" t="s">
        <v>428</v>
      </c>
      <c r="F63" s="58" t="s">
        <v>209</v>
      </c>
      <c r="G63" s="47" t="s">
        <v>172</v>
      </c>
      <c r="H63" s="47" t="s">
        <v>193</v>
      </c>
      <c r="I63" s="141" t="s">
        <v>192</v>
      </c>
      <c r="J63" s="134">
        <v>30</v>
      </c>
      <c r="K63" s="134">
        <v>32</v>
      </c>
    </row>
    <row r="64" spans="1:11" ht="13.5">
      <c r="A64" s="47" t="s">
        <v>195</v>
      </c>
      <c r="B64" s="133">
        <v>40662</v>
      </c>
      <c r="C64" s="47" t="s">
        <v>427</v>
      </c>
      <c r="D64" s="47" t="s">
        <v>197</v>
      </c>
      <c r="E64" s="47" t="s">
        <v>428</v>
      </c>
      <c r="F64" s="58" t="s">
        <v>243</v>
      </c>
      <c r="G64" s="47" t="s">
        <v>172</v>
      </c>
      <c r="H64" s="47" t="s">
        <v>193</v>
      </c>
      <c r="I64" s="141" t="s">
        <v>192</v>
      </c>
      <c r="J64" s="134">
        <v>27</v>
      </c>
      <c r="K64" s="134">
        <v>29</v>
      </c>
    </row>
    <row r="65" spans="1:11" ht="13.5">
      <c r="A65" s="47" t="s">
        <v>195</v>
      </c>
      <c r="B65" s="133">
        <v>40662</v>
      </c>
      <c r="C65" s="47" t="s">
        <v>427</v>
      </c>
      <c r="D65" s="47" t="s">
        <v>197</v>
      </c>
      <c r="E65" s="47" t="s">
        <v>428</v>
      </c>
      <c r="F65" s="58" t="s">
        <v>178</v>
      </c>
      <c r="G65" s="47" t="s">
        <v>172</v>
      </c>
      <c r="H65" s="47" t="s">
        <v>193</v>
      </c>
      <c r="I65" s="141" t="s">
        <v>192</v>
      </c>
      <c r="J65" s="134">
        <v>30</v>
      </c>
      <c r="K65" s="134">
        <v>30</v>
      </c>
    </row>
    <row r="66" spans="1:11" ht="13.5">
      <c r="A66" s="47" t="s">
        <v>195</v>
      </c>
      <c r="B66" s="133">
        <v>40662</v>
      </c>
      <c r="C66" s="47" t="s">
        <v>427</v>
      </c>
      <c r="D66" s="47" t="s">
        <v>197</v>
      </c>
      <c r="E66" s="47" t="s">
        <v>428</v>
      </c>
      <c r="F66" s="58" t="s">
        <v>207</v>
      </c>
      <c r="G66" s="47" t="s">
        <v>172</v>
      </c>
      <c r="H66" s="47" t="s">
        <v>193</v>
      </c>
      <c r="I66" s="141" t="s">
        <v>192</v>
      </c>
      <c r="J66" s="134">
        <v>30</v>
      </c>
      <c r="K66" s="134">
        <v>34</v>
      </c>
    </row>
    <row r="67" spans="1:11" ht="13.5">
      <c r="A67" s="47" t="s">
        <v>195</v>
      </c>
      <c r="B67" s="133">
        <v>40662</v>
      </c>
      <c r="C67" s="47" t="s">
        <v>202</v>
      </c>
      <c r="D67" s="47" t="s">
        <v>197</v>
      </c>
      <c r="E67" s="47" t="s">
        <v>428</v>
      </c>
      <c r="F67" s="58" t="s">
        <v>171</v>
      </c>
      <c r="G67" s="47" t="s">
        <v>172</v>
      </c>
      <c r="H67" s="47" t="s">
        <v>193</v>
      </c>
      <c r="I67" s="141" t="s">
        <v>177</v>
      </c>
      <c r="J67" s="134">
        <v>18</v>
      </c>
      <c r="K67" s="134">
        <v>18</v>
      </c>
    </row>
    <row r="68" spans="1:11" ht="13.5">
      <c r="A68" s="47" t="s">
        <v>195</v>
      </c>
      <c r="B68" s="133">
        <v>40662</v>
      </c>
      <c r="C68" s="47" t="s">
        <v>241</v>
      </c>
      <c r="D68" s="47" t="s">
        <v>197</v>
      </c>
      <c r="E68" s="47" t="s">
        <v>428</v>
      </c>
      <c r="F68" s="58" t="s">
        <v>242</v>
      </c>
      <c r="G68" s="47" t="s">
        <v>179</v>
      </c>
      <c r="H68" s="47" t="s">
        <v>193</v>
      </c>
      <c r="I68" s="141" t="s">
        <v>177</v>
      </c>
      <c r="J68" s="134">
        <v>32</v>
      </c>
      <c r="K68" s="134">
        <v>32</v>
      </c>
    </row>
    <row r="69" spans="1:11" ht="13.5">
      <c r="A69" s="47" t="s">
        <v>195</v>
      </c>
      <c r="B69" s="133">
        <v>40662</v>
      </c>
      <c r="C69" s="47" t="s">
        <v>199</v>
      </c>
      <c r="D69" s="47" t="s">
        <v>169</v>
      </c>
      <c r="E69" s="47" t="s">
        <v>428</v>
      </c>
      <c r="F69" s="58" t="s">
        <v>201</v>
      </c>
      <c r="G69" s="47" t="s">
        <v>172</v>
      </c>
      <c r="H69" s="47" t="s">
        <v>193</v>
      </c>
      <c r="I69" s="141" t="s">
        <v>192</v>
      </c>
      <c r="J69" s="134">
        <v>32</v>
      </c>
      <c r="K69" s="134">
        <v>34</v>
      </c>
    </row>
    <row r="70" spans="1:11" ht="13.5">
      <c r="A70" s="47" t="s">
        <v>195</v>
      </c>
      <c r="B70" s="133">
        <v>40662</v>
      </c>
      <c r="C70" s="47" t="s">
        <v>199</v>
      </c>
      <c r="D70" s="47" t="s">
        <v>169</v>
      </c>
      <c r="E70" s="47" t="s">
        <v>428</v>
      </c>
      <c r="F70" s="58" t="s">
        <v>204</v>
      </c>
      <c r="G70" s="47" t="s">
        <v>172</v>
      </c>
      <c r="H70" s="47" t="s">
        <v>193</v>
      </c>
      <c r="I70" s="141" t="s">
        <v>192</v>
      </c>
      <c r="J70" s="134">
        <v>28</v>
      </c>
      <c r="K70" s="134">
        <v>30</v>
      </c>
    </row>
    <row r="71" spans="1:11" ht="13.5">
      <c r="A71" s="47" t="s">
        <v>195</v>
      </c>
      <c r="B71" s="133">
        <v>40662</v>
      </c>
      <c r="C71" s="47" t="s">
        <v>199</v>
      </c>
      <c r="D71" s="47" t="s">
        <v>169</v>
      </c>
      <c r="E71" s="47" t="s">
        <v>428</v>
      </c>
      <c r="F71" s="58" t="s">
        <v>178</v>
      </c>
      <c r="G71" s="47" t="s">
        <v>172</v>
      </c>
      <c r="H71" s="47" t="s">
        <v>193</v>
      </c>
      <c r="I71" s="141" t="s">
        <v>192</v>
      </c>
      <c r="J71" s="134">
        <v>36</v>
      </c>
      <c r="K71" s="134">
        <v>36</v>
      </c>
    </row>
    <row r="72" spans="1:11" ht="13.5">
      <c r="A72" s="47" t="s">
        <v>195</v>
      </c>
      <c r="B72" s="133">
        <v>40662</v>
      </c>
      <c r="C72" s="47" t="s">
        <v>199</v>
      </c>
      <c r="D72" s="47" t="s">
        <v>169</v>
      </c>
      <c r="E72" s="47" t="s">
        <v>428</v>
      </c>
      <c r="F72" s="58" t="s">
        <v>207</v>
      </c>
      <c r="G72" s="47" t="s">
        <v>172</v>
      </c>
      <c r="H72" s="47" t="s">
        <v>193</v>
      </c>
      <c r="I72" s="141" t="s">
        <v>192</v>
      </c>
      <c r="J72" s="134">
        <v>33</v>
      </c>
      <c r="K72" s="134">
        <v>35</v>
      </c>
    </row>
    <row r="73" spans="1:11" ht="13.5">
      <c r="A73" s="47" t="s">
        <v>195</v>
      </c>
      <c r="B73" s="133">
        <v>40662</v>
      </c>
      <c r="C73" s="47" t="s">
        <v>206</v>
      </c>
      <c r="D73" s="47" t="s">
        <v>169</v>
      </c>
      <c r="E73" s="47" t="s">
        <v>428</v>
      </c>
      <c r="F73" s="58" t="s">
        <v>201</v>
      </c>
      <c r="G73" s="47" t="s">
        <v>179</v>
      </c>
      <c r="H73" s="47" t="s">
        <v>180</v>
      </c>
      <c r="I73" s="141" t="s">
        <v>192</v>
      </c>
      <c r="J73" s="134">
        <v>34</v>
      </c>
      <c r="K73" s="134">
        <v>34</v>
      </c>
    </row>
    <row r="74" spans="1:11" ht="13.5">
      <c r="A74" s="47" t="s">
        <v>195</v>
      </c>
      <c r="B74" s="133">
        <v>40662</v>
      </c>
      <c r="C74" s="47" t="s">
        <v>206</v>
      </c>
      <c r="D74" s="47" t="s">
        <v>169</v>
      </c>
      <c r="E74" s="47" t="s">
        <v>428</v>
      </c>
      <c r="F74" s="58" t="s">
        <v>204</v>
      </c>
      <c r="G74" s="47" t="s">
        <v>179</v>
      </c>
      <c r="H74" s="47" t="s">
        <v>180</v>
      </c>
      <c r="I74" s="141" t="s">
        <v>192</v>
      </c>
      <c r="J74" s="134">
        <v>30</v>
      </c>
      <c r="K74" s="134">
        <v>31</v>
      </c>
    </row>
    <row r="75" spans="1:11" ht="13.5">
      <c r="A75" s="47" t="s">
        <v>195</v>
      </c>
      <c r="B75" s="133">
        <v>40662</v>
      </c>
      <c r="C75" s="47" t="s">
        <v>206</v>
      </c>
      <c r="D75" s="47" t="s">
        <v>169</v>
      </c>
      <c r="E75" s="47" t="s">
        <v>428</v>
      </c>
      <c r="F75" s="58" t="s">
        <v>207</v>
      </c>
      <c r="G75" s="47" t="s">
        <v>179</v>
      </c>
      <c r="H75" s="47" t="s">
        <v>180</v>
      </c>
      <c r="I75" s="141" t="s">
        <v>192</v>
      </c>
      <c r="J75" s="134">
        <v>36</v>
      </c>
      <c r="K75" s="134">
        <v>37</v>
      </c>
    </row>
    <row r="76" spans="1:11" ht="13.5">
      <c r="A76" s="47" t="s">
        <v>195</v>
      </c>
      <c r="B76" s="133">
        <v>40662</v>
      </c>
      <c r="C76" s="47" t="s">
        <v>427</v>
      </c>
      <c r="D76" s="47" t="s">
        <v>169</v>
      </c>
      <c r="E76" s="47" t="s">
        <v>428</v>
      </c>
      <c r="F76" s="58" t="s">
        <v>201</v>
      </c>
      <c r="G76" s="47" t="s">
        <v>179</v>
      </c>
      <c r="H76" s="47" t="s">
        <v>180</v>
      </c>
      <c r="I76" s="141" t="s">
        <v>192</v>
      </c>
      <c r="J76" s="134">
        <v>28.5</v>
      </c>
      <c r="K76" s="134">
        <v>28.5</v>
      </c>
    </row>
    <row r="77" spans="1:11" ht="13.5">
      <c r="A77" s="47" t="s">
        <v>195</v>
      </c>
      <c r="B77" s="133">
        <v>40662</v>
      </c>
      <c r="C77" s="47" t="s">
        <v>427</v>
      </c>
      <c r="D77" s="47" t="s">
        <v>169</v>
      </c>
      <c r="E77" s="47" t="s">
        <v>428</v>
      </c>
      <c r="F77" s="58" t="s">
        <v>204</v>
      </c>
      <c r="G77" s="47" t="s">
        <v>179</v>
      </c>
      <c r="H77" s="47" t="s">
        <v>180</v>
      </c>
      <c r="I77" s="141" t="s">
        <v>192</v>
      </c>
      <c r="J77" s="134">
        <v>26</v>
      </c>
      <c r="K77" s="134">
        <v>27.5</v>
      </c>
    </row>
    <row r="78" spans="1:11" ht="13.5">
      <c r="A78" s="136" t="s">
        <v>195</v>
      </c>
      <c r="B78" s="137">
        <v>40662</v>
      </c>
      <c r="C78" s="136" t="s">
        <v>427</v>
      </c>
      <c r="D78" s="136" t="s">
        <v>169</v>
      </c>
      <c r="E78" s="136" t="s">
        <v>428</v>
      </c>
      <c r="F78" s="138" t="s">
        <v>207</v>
      </c>
      <c r="G78" s="136" t="s">
        <v>179</v>
      </c>
      <c r="H78" s="136" t="s">
        <v>180</v>
      </c>
      <c r="I78" s="142" t="s">
        <v>192</v>
      </c>
      <c r="J78" s="139">
        <v>31.5</v>
      </c>
      <c r="K78" s="139">
        <v>32.5</v>
      </c>
    </row>
    <row r="79" spans="1:12" ht="13.5">
      <c r="A79" s="197" t="s">
        <v>536</v>
      </c>
      <c r="B79" s="197"/>
      <c r="C79" s="197"/>
      <c r="D79" s="197"/>
      <c r="E79" s="197"/>
      <c r="F79" s="197"/>
      <c r="G79" s="197"/>
      <c r="H79" s="197"/>
      <c r="I79" s="197"/>
      <c r="J79" s="197"/>
      <c r="K79" s="197"/>
      <c r="L79" s="47"/>
    </row>
    <row r="80" spans="1:12" ht="13.5">
      <c r="A80" s="233" t="s">
        <v>421</v>
      </c>
      <c r="B80" s="233"/>
      <c r="C80" s="233"/>
      <c r="D80" s="233"/>
      <c r="E80" s="233"/>
      <c r="F80" s="233"/>
      <c r="G80" s="233"/>
      <c r="H80" s="233"/>
      <c r="I80" s="233"/>
      <c r="J80" s="233"/>
      <c r="K80" s="233"/>
      <c r="L80" s="47"/>
    </row>
    <row r="81" spans="1:12" ht="13.5">
      <c r="A81" s="233" t="s">
        <v>422</v>
      </c>
      <c r="B81" s="233"/>
      <c r="C81" s="233"/>
      <c r="D81" s="233"/>
      <c r="E81" s="233"/>
      <c r="F81" s="233"/>
      <c r="G81" s="233"/>
      <c r="H81" s="233"/>
      <c r="I81" s="233"/>
      <c r="J81" s="233"/>
      <c r="K81" s="233"/>
      <c r="L81" s="47"/>
    </row>
    <row r="82" spans="1:12" ht="13.5">
      <c r="A82" s="132" t="s">
        <v>498</v>
      </c>
      <c r="B82" s="132" t="s">
        <v>499</v>
      </c>
      <c r="C82" s="132" t="s">
        <v>500</v>
      </c>
      <c r="D82" s="132" t="s">
        <v>501</v>
      </c>
      <c r="E82" s="132" t="s">
        <v>502</v>
      </c>
      <c r="F82" s="132" t="s">
        <v>503</v>
      </c>
      <c r="G82" s="132" t="s">
        <v>504</v>
      </c>
      <c r="H82" s="132" t="s">
        <v>505</v>
      </c>
      <c r="I82" s="140" t="s">
        <v>506</v>
      </c>
      <c r="J82" s="132" t="s">
        <v>507</v>
      </c>
      <c r="K82" s="132" t="s">
        <v>508</v>
      </c>
      <c r="L82" s="47"/>
    </row>
    <row r="83" spans="1:11" ht="13.5">
      <c r="A83" s="47"/>
      <c r="B83" s="133"/>
      <c r="C83" s="47"/>
      <c r="D83" s="47"/>
      <c r="E83" s="47"/>
      <c r="F83" s="58"/>
      <c r="G83" s="47"/>
      <c r="H83" s="47"/>
      <c r="I83" s="141"/>
      <c r="J83" s="134"/>
      <c r="K83" s="134"/>
    </row>
    <row r="84" spans="1:11" ht="13.5">
      <c r="A84" s="47" t="s">
        <v>423</v>
      </c>
      <c r="B84" s="133">
        <v>40659</v>
      </c>
      <c r="C84" s="47" t="s">
        <v>210</v>
      </c>
      <c r="D84" s="47" t="s">
        <v>169</v>
      </c>
      <c r="E84" s="47" t="s">
        <v>428</v>
      </c>
      <c r="F84" s="135" t="s">
        <v>244</v>
      </c>
      <c r="G84" s="47" t="s">
        <v>172</v>
      </c>
      <c r="H84" s="47" t="s">
        <v>173</v>
      </c>
      <c r="I84" s="141" t="s">
        <v>211</v>
      </c>
      <c r="J84" s="134">
        <v>12</v>
      </c>
      <c r="K84" s="134">
        <v>12</v>
      </c>
    </row>
    <row r="85" spans="1:11" ht="13.5">
      <c r="A85" s="47" t="s">
        <v>423</v>
      </c>
      <c r="B85" s="133">
        <v>40659</v>
      </c>
      <c r="C85" s="47" t="s">
        <v>210</v>
      </c>
      <c r="D85" s="47" t="s">
        <v>169</v>
      </c>
      <c r="E85" s="47" t="s">
        <v>428</v>
      </c>
      <c r="F85" s="135" t="s">
        <v>212</v>
      </c>
      <c r="G85" s="47" t="s">
        <v>179</v>
      </c>
      <c r="H85" s="47" t="s">
        <v>180</v>
      </c>
      <c r="I85" s="141" t="s">
        <v>211</v>
      </c>
      <c r="J85" s="134">
        <v>11</v>
      </c>
      <c r="K85" s="134">
        <v>14</v>
      </c>
    </row>
    <row r="86" spans="1:11" ht="13.5">
      <c r="A86" s="47" t="s">
        <v>423</v>
      </c>
      <c r="B86" s="133">
        <v>40659</v>
      </c>
      <c r="C86" s="47" t="s">
        <v>210</v>
      </c>
      <c r="D86" s="47" t="s">
        <v>169</v>
      </c>
      <c r="E86" s="47" t="s">
        <v>428</v>
      </c>
      <c r="F86" s="58" t="s">
        <v>245</v>
      </c>
      <c r="G86" s="47" t="s">
        <v>179</v>
      </c>
      <c r="H86" s="47" t="s">
        <v>180</v>
      </c>
      <c r="I86" s="141" t="s">
        <v>211</v>
      </c>
      <c r="J86" s="134">
        <v>9</v>
      </c>
      <c r="K86" s="134">
        <v>10</v>
      </c>
    </row>
    <row r="87" spans="1:11" ht="13.5">
      <c r="A87" s="47" t="s">
        <v>423</v>
      </c>
      <c r="B87" s="133">
        <v>40662</v>
      </c>
      <c r="C87" s="47" t="s">
        <v>210</v>
      </c>
      <c r="D87" s="47" t="s">
        <v>169</v>
      </c>
      <c r="E87" s="47" t="s">
        <v>428</v>
      </c>
      <c r="F87" s="135" t="s">
        <v>246</v>
      </c>
      <c r="G87" s="47" t="s">
        <v>172</v>
      </c>
      <c r="H87" s="47" t="s">
        <v>173</v>
      </c>
      <c r="I87" s="141" t="s">
        <v>211</v>
      </c>
      <c r="J87" s="134">
        <v>10</v>
      </c>
      <c r="K87" s="134">
        <v>12</v>
      </c>
    </row>
    <row r="88" spans="1:11" ht="13.5">
      <c r="A88" s="47" t="s">
        <v>423</v>
      </c>
      <c r="B88" s="133">
        <v>40662</v>
      </c>
      <c r="C88" s="47" t="s">
        <v>210</v>
      </c>
      <c r="D88" s="47" t="s">
        <v>169</v>
      </c>
      <c r="E88" s="47" t="s">
        <v>428</v>
      </c>
      <c r="F88" s="135" t="s">
        <v>212</v>
      </c>
      <c r="G88" s="47" t="s">
        <v>179</v>
      </c>
      <c r="H88" s="47" t="s">
        <v>180</v>
      </c>
      <c r="I88" s="141" t="s">
        <v>211</v>
      </c>
      <c r="J88" s="134">
        <v>11</v>
      </c>
      <c r="K88" s="134">
        <v>14</v>
      </c>
    </row>
    <row r="89" spans="1:11" ht="13.5">
      <c r="A89" s="47" t="s">
        <v>423</v>
      </c>
      <c r="B89" s="133">
        <v>40662</v>
      </c>
      <c r="C89" s="47" t="s">
        <v>210</v>
      </c>
      <c r="D89" s="47" t="s">
        <v>169</v>
      </c>
      <c r="E89" s="47" t="s">
        <v>428</v>
      </c>
      <c r="F89" s="58" t="s">
        <v>245</v>
      </c>
      <c r="G89" s="47" t="s">
        <v>179</v>
      </c>
      <c r="H89" s="47" t="s">
        <v>180</v>
      </c>
      <c r="I89" s="141" t="s">
        <v>211</v>
      </c>
      <c r="J89" s="134">
        <v>9</v>
      </c>
      <c r="K89" s="134">
        <v>11</v>
      </c>
    </row>
    <row r="90" spans="1:11" ht="13.5">
      <c r="A90" s="47" t="s">
        <v>215</v>
      </c>
      <c r="B90" s="133">
        <v>40659</v>
      </c>
      <c r="C90" s="47" t="s">
        <v>216</v>
      </c>
      <c r="D90" s="47" t="s">
        <v>169</v>
      </c>
      <c r="E90" s="47" t="s">
        <v>428</v>
      </c>
      <c r="F90" s="58" t="s">
        <v>219</v>
      </c>
      <c r="G90" s="47" t="s">
        <v>172</v>
      </c>
      <c r="H90" s="47" t="s">
        <v>193</v>
      </c>
      <c r="I90" s="141" t="s">
        <v>218</v>
      </c>
      <c r="J90" s="134">
        <v>22</v>
      </c>
      <c r="K90" s="134">
        <v>24</v>
      </c>
    </row>
    <row r="91" spans="1:11" ht="13.5">
      <c r="A91" s="47" t="s">
        <v>215</v>
      </c>
      <c r="B91" s="133">
        <v>40659</v>
      </c>
      <c r="C91" s="47" t="s">
        <v>426</v>
      </c>
      <c r="D91" s="47" t="s">
        <v>169</v>
      </c>
      <c r="E91" s="47" t="s">
        <v>428</v>
      </c>
      <c r="F91" s="58" t="s">
        <v>217</v>
      </c>
      <c r="G91" s="47" t="s">
        <v>172</v>
      </c>
      <c r="H91" s="47" t="s">
        <v>193</v>
      </c>
      <c r="I91" s="141" t="s">
        <v>218</v>
      </c>
      <c r="J91" s="134">
        <v>22</v>
      </c>
      <c r="K91" s="134">
        <v>24</v>
      </c>
    </row>
    <row r="92" spans="1:11" ht="13.5">
      <c r="A92" s="47" t="s">
        <v>215</v>
      </c>
      <c r="B92" s="133">
        <v>40659</v>
      </c>
      <c r="C92" s="47" t="s">
        <v>426</v>
      </c>
      <c r="D92" s="47" t="s">
        <v>169</v>
      </c>
      <c r="E92" s="47" t="s">
        <v>428</v>
      </c>
      <c r="F92" s="58" t="s">
        <v>219</v>
      </c>
      <c r="G92" s="47" t="s">
        <v>172</v>
      </c>
      <c r="H92" s="47" t="s">
        <v>193</v>
      </c>
      <c r="I92" s="141" t="s">
        <v>218</v>
      </c>
      <c r="J92" s="134">
        <v>20</v>
      </c>
      <c r="K92" s="134">
        <v>22</v>
      </c>
    </row>
    <row r="93" spans="1:11" ht="13.5">
      <c r="A93" s="47" t="s">
        <v>215</v>
      </c>
      <c r="B93" s="133">
        <v>40659</v>
      </c>
      <c r="C93" s="47" t="s">
        <v>222</v>
      </c>
      <c r="D93" s="47" t="s">
        <v>169</v>
      </c>
      <c r="E93" s="47" t="s">
        <v>247</v>
      </c>
      <c r="F93" s="58" t="s">
        <v>223</v>
      </c>
      <c r="G93" s="47" t="s">
        <v>172</v>
      </c>
      <c r="H93" s="47" t="s">
        <v>193</v>
      </c>
      <c r="I93" s="141" t="s">
        <v>218</v>
      </c>
      <c r="J93" s="134">
        <v>18</v>
      </c>
      <c r="K93" s="134">
        <v>19</v>
      </c>
    </row>
    <row r="94" spans="1:11" ht="13.5">
      <c r="A94" s="47" t="s">
        <v>215</v>
      </c>
      <c r="B94" s="133">
        <v>40659</v>
      </c>
      <c r="C94" s="47" t="s">
        <v>224</v>
      </c>
      <c r="D94" s="47" t="s">
        <v>169</v>
      </c>
      <c r="E94" s="47" t="s">
        <v>428</v>
      </c>
      <c r="F94" s="58" t="s">
        <v>219</v>
      </c>
      <c r="G94" s="47" t="s">
        <v>172</v>
      </c>
      <c r="H94" s="47" t="s">
        <v>193</v>
      </c>
      <c r="I94" s="141" t="s">
        <v>218</v>
      </c>
      <c r="J94" s="134">
        <v>20</v>
      </c>
      <c r="K94" s="134">
        <v>24</v>
      </c>
    </row>
    <row r="95" spans="1:11" ht="13.5">
      <c r="A95" s="47" t="s">
        <v>215</v>
      </c>
      <c r="B95" s="133">
        <v>40659</v>
      </c>
      <c r="C95" s="47" t="s">
        <v>248</v>
      </c>
      <c r="D95" s="47" t="s">
        <v>169</v>
      </c>
      <c r="E95" s="47" t="s">
        <v>247</v>
      </c>
      <c r="F95" s="58" t="s">
        <v>219</v>
      </c>
      <c r="G95" s="47" t="s">
        <v>172</v>
      </c>
      <c r="H95" s="47" t="s">
        <v>193</v>
      </c>
      <c r="I95" s="141" t="s">
        <v>218</v>
      </c>
      <c r="J95" s="134">
        <v>16</v>
      </c>
      <c r="K95" s="134">
        <v>16</v>
      </c>
    </row>
    <row r="96" spans="1:11" ht="13.5">
      <c r="A96" s="47" t="s">
        <v>215</v>
      </c>
      <c r="B96" s="133">
        <v>40659</v>
      </c>
      <c r="C96" s="47" t="s">
        <v>226</v>
      </c>
      <c r="D96" s="47" t="s">
        <v>169</v>
      </c>
      <c r="E96" s="47" t="s">
        <v>428</v>
      </c>
      <c r="F96" s="58" t="s">
        <v>217</v>
      </c>
      <c r="G96" s="47" t="s">
        <v>172</v>
      </c>
      <c r="H96" s="47" t="s">
        <v>193</v>
      </c>
      <c r="I96" s="141" t="s">
        <v>218</v>
      </c>
      <c r="J96" s="134">
        <v>38</v>
      </c>
      <c r="K96" s="134">
        <v>38</v>
      </c>
    </row>
    <row r="97" spans="1:11" ht="13.5">
      <c r="A97" s="47" t="s">
        <v>215</v>
      </c>
      <c r="B97" s="133">
        <v>40659</v>
      </c>
      <c r="C97" s="47" t="s">
        <v>226</v>
      </c>
      <c r="D97" s="47" t="s">
        <v>169</v>
      </c>
      <c r="E97" s="47" t="s">
        <v>428</v>
      </c>
      <c r="F97" s="58" t="s">
        <v>219</v>
      </c>
      <c r="G97" s="47" t="s">
        <v>172</v>
      </c>
      <c r="H97" s="47" t="s">
        <v>193</v>
      </c>
      <c r="I97" s="141" t="s">
        <v>218</v>
      </c>
      <c r="J97" s="134">
        <v>30</v>
      </c>
      <c r="K97" s="134">
        <v>32</v>
      </c>
    </row>
    <row r="98" spans="1:11" ht="13.5">
      <c r="A98" s="47" t="s">
        <v>215</v>
      </c>
      <c r="B98" s="133">
        <v>40659</v>
      </c>
      <c r="C98" s="47" t="s">
        <v>226</v>
      </c>
      <c r="D98" s="47" t="s">
        <v>169</v>
      </c>
      <c r="E98" s="47" t="s">
        <v>428</v>
      </c>
      <c r="F98" s="58" t="s">
        <v>223</v>
      </c>
      <c r="G98" s="47" t="s">
        <v>172</v>
      </c>
      <c r="H98" s="47" t="s">
        <v>193</v>
      </c>
      <c r="I98" s="141" t="s">
        <v>218</v>
      </c>
      <c r="J98" s="134">
        <v>22</v>
      </c>
      <c r="K98" s="134">
        <v>24</v>
      </c>
    </row>
    <row r="99" spans="1:11" ht="13.5">
      <c r="A99" s="47" t="s">
        <v>215</v>
      </c>
      <c r="B99" s="133">
        <v>40659</v>
      </c>
      <c r="C99" s="47" t="s">
        <v>227</v>
      </c>
      <c r="D99" s="47" t="s">
        <v>169</v>
      </c>
      <c r="E99" s="47" t="s">
        <v>428</v>
      </c>
      <c r="F99" s="58" t="s">
        <v>217</v>
      </c>
      <c r="G99" s="47" t="s">
        <v>179</v>
      </c>
      <c r="H99" s="47" t="s">
        <v>180</v>
      </c>
      <c r="I99" s="141" t="s">
        <v>218</v>
      </c>
      <c r="J99" s="134">
        <v>24</v>
      </c>
      <c r="K99" s="134">
        <v>26</v>
      </c>
    </row>
    <row r="100" spans="1:11" ht="13.5">
      <c r="A100" s="47" t="s">
        <v>215</v>
      </c>
      <c r="B100" s="133">
        <v>40659</v>
      </c>
      <c r="C100" s="47" t="s">
        <v>227</v>
      </c>
      <c r="D100" s="47" t="s">
        <v>169</v>
      </c>
      <c r="E100" s="47" t="s">
        <v>428</v>
      </c>
      <c r="F100" s="58" t="s">
        <v>219</v>
      </c>
      <c r="G100" s="47" t="s">
        <v>179</v>
      </c>
      <c r="H100" s="47" t="s">
        <v>180</v>
      </c>
      <c r="I100" s="141" t="s">
        <v>218</v>
      </c>
      <c r="J100" s="134">
        <v>20</v>
      </c>
      <c r="K100" s="134">
        <v>22</v>
      </c>
    </row>
    <row r="101" spans="1:11" ht="13.5">
      <c r="A101" s="47" t="s">
        <v>215</v>
      </c>
      <c r="B101" s="133">
        <v>40659</v>
      </c>
      <c r="C101" s="47" t="s">
        <v>227</v>
      </c>
      <c r="D101" s="47" t="s">
        <v>169</v>
      </c>
      <c r="E101" s="47" t="s">
        <v>428</v>
      </c>
      <c r="F101" s="58" t="s">
        <v>220</v>
      </c>
      <c r="G101" s="47" t="s">
        <v>179</v>
      </c>
      <c r="H101" s="47" t="s">
        <v>180</v>
      </c>
      <c r="I101" s="141" t="s">
        <v>218</v>
      </c>
      <c r="J101" s="134">
        <v>14</v>
      </c>
      <c r="K101" s="134">
        <v>14</v>
      </c>
    </row>
    <row r="102" spans="1:11" ht="13.5">
      <c r="A102" s="47" t="s">
        <v>215</v>
      </c>
      <c r="B102" s="133">
        <v>40659</v>
      </c>
      <c r="C102" s="47" t="s">
        <v>426</v>
      </c>
      <c r="D102" s="47" t="s">
        <v>169</v>
      </c>
      <c r="E102" s="47" t="s">
        <v>428</v>
      </c>
      <c r="F102" s="58" t="s">
        <v>217</v>
      </c>
      <c r="G102" s="47" t="s">
        <v>179</v>
      </c>
      <c r="H102" s="47" t="s">
        <v>180</v>
      </c>
      <c r="I102" s="141" t="s">
        <v>218</v>
      </c>
      <c r="J102" s="134">
        <v>24</v>
      </c>
      <c r="K102" s="134">
        <v>26</v>
      </c>
    </row>
    <row r="103" spans="1:11" ht="13.5">
      <c r="A103" s="47" t="s">
        <v>215</v>
      </c>
      <c r="B103" s="133">
        <v>40659</v>
      </c>
      <c r="C103" s="47" t="s">
        <v>426</v>
      </c>
      <c r="D103" s="47" t="s">
        <v>169</v>
      </c>
      <c r="E103" s="47" t="s">
        <v>428</v>
      </c>
      <c r="F103" s="58" t="s">
        <v>219</v>
      </c>
      <c r="G103" s="47" t="s">
        <v>179</v>
      </c>
      <c r="H103" s="47" t="s">
        <v>180</v>
      </c>
      <c r="I103" s="141" t="s">
        <v>218</v>
      </c>
      <c r="J103" s="134">
        <v>20</v>
      </c>
      <c r="K103" s="134">
        <v>24</v>
      </c>
    </row>
    <row r="104" spans="1:11" ht="13.5">
      <c r="A104" s="47" t="s">
        <v>215</v>
      </c>
      <c r="B104" s="133">
        <v>40659</v>
      </c>
      <c r="C104" s="47" t="s">
        <v>426</v>
      </c>
      <c r="D104" s="47" t="s">
        <v>169</v>
      </c>
      <c r="E104" s="47" t="s">
        <v>428</v>
      </c>
      <c r="F104" s="58" t="s">
        <v>220</v>
      </c>
      <c r="G104" s="47" t="s">
        <v>179</v>
      </c>
      <c r="H104" s="47" t="s">
        <v>180</v>
      </c>
      <c r="I104" s="141" t="s">
        <v>218</v>
      </c>
      <c r="J104" s="134">
        <v>18</v>
      </c>
      <c r="K104" s="134">
        <v>18</v>
      </c>
    </row>
    <row r="105" spans="1:11" ht="13.5">
      <c r="A105" s="47" t="s">
        <v>215</v>
      </c>
      <c r="B105" s="133">
        <v>40659</v>
      </c>
      <c r="C105" s="47" t="s">
        <v>224</v>
      </c>
      <c r="D105" s="47" t="s">
        <v>169</v>
      </c>
      <c r="E105" s="47" t="s">
        <v>428</v>
      </c>
      <c r="F105" s="58" t="s">
        <v>217</v>
      </c>
      <c r="G105" s="47" t="s">
        <v>179</v>
      </c>
      <c r="H105" s="47" t="s">
        <v>180</v>
      </c>
      <c r="I105" s="141" t="s">
        <v>218</v>
      </c>
      <c r="J105" s="134">
        <v>19</v>
      </c>
      <c r="K105" s="134">
        <v>22</v>
      </c>
    </row>
    <row r="106" spans="1:11" ht="13.5">
      <c r="A106" s="47" t="s">
        <v>215</v>
      </c>
      <c r="B106" s="133">
        <v>40659</v>
      </c>
      <c r="C106" s="47" t="s">
        <v>224</v>
      </c>
      <c r="D106" s="47" t="s">
        <v>169</v>
      </c>
      <c r="E106" s="47" t="s">
        <v>428</v>
      </c>
      <c r="F106" s="58" t="s">
        <v>219</v>
      </c>
      <c r="G106" s="47" t="s">
        <v>179</v>
      </c>
      <c r="H106" s="47" t="s">
        <v>180</v>
      </c>
      <c r="I106" s="141" t="s">
        <v>218</v>
      </c>
      <c r="J106" s="134">
        <v>17</v>
      </c>
      <c r="K106" s="134">
        <v>18</v>
      </c>
    </row>
    <row r="107" spans="1:11" ht="13.5">
      <c r="A107" s="47" t="s">
        <v>215</v>
      </c>
      <c r="B107" s="133">
        <v>40659</v>
      </c>
      <c r="C107" s="47" t="s">
        <v>226</v>
      </c>
      <c r="D107" s="47" t="s">
        <v>169</v>
      </c>
      <c r="E107" s="47" t="s">
        <v>428</v>
      </c>
      <c r="F107" s="58" t="s">
        <v>217</v>
      </c>
      <c r="G107" s="47" t="s">
        <v>179</v>
      </c>
      <c r="H107" s="47" t="s">
        <v>180</v>
      </c>
      <c r="I107" s="141" t="s">
        <v>218</v>
      </c>
      <c r="J107" s="134">
        <v>22</v>
      </c>
      <c r="K107" s="134">
        <v>26</v>
      </c>
    </row>
    <row r="108" spans="1:11" ht="13.5">
      <c r="A108" s="47" t="s">
        <v>215</v>
      </c>
      <c r="B108" s="133">
        <v>40659</v>
      </c>
      <c r="C108" s="47" t="s">
        <v>226</v>
      </c>
      <c r="D108" s="47" t="s">
        <v>169</v>
      </c>
      <c r="E108" s="47" t="s">
        <v>428</v>
      </c>
      <c r="F108" s="58" t="s">
        <v>219</v>
      </c>
      <c r="G108" s="47" t="s">
        <v>179</v>
      </c>
      <c r="H108" s="47" t="s">
        <v>180</v>
      </c>
      <c r="I108" s="141" t="s">
        <v>218</v>
      </c>
      <c r="J108" s="134">
        <v>15</v>
      </c>
      <c r="K108" s="134">
        <v>20</v>
      </c>
    </row>
    <row r="109" spans="1:11" ht="13.5">
      <c r="A109" s="47" t="s">
        <v>215</v>
      </c>
      <c r="B109" s="133">
        <v>40659</v>
      </c>
      <c r="C109" s="47" t="s">
        <v>226</v>
      </c>
      <c r="D109" s="47" t="s">
        <v>169</v>
      </c>
      <c r="E109" s="47" t="s">
        <v>428</v>
      </c>
      <c r="F109" s="58" t="s">
        <v>220</v>
      </c>
      <c r="G109" s="47" t="s">
        <v>179</v>
      </c>
      <c r="H109" s="47" t="s">
        <v>180</v>
      </c>
      <c r="I109" s="141" t="s">
        <v>218</v>
      </c>
      <c r="J109" s="134">
        <v>14</v>
      </c>
      <c r="K109" s="134">
        <v>14</v>
      </c>
    </row>
    <row r="110" spans="1:11" ht="13.5">
      <c r="A110" s="47" t="s">
        <v>215</v>
      </c>
      <c r="B110" s="133">
        <v>40659</v>
      </c>
      <c r="C110" s="47" t="s">
        <v>226</v>
      </c>
      <c r="D110" s="47" t="s">
        <v>169</v>
      </c>
      <c r="E110" s="47" t="s">
        <v>428</v>
      </c>
      <c r="F110" s="58" t="s">
        <v>228</v>
      </c>
      <c r="G110" s="47" t="s">
        <v>179</v>
      </c>
      <c r="H110" s="47" t="s">
        <v>180</v>
      </c>
      <c r="I110" s="141" t="s">
        <v>208</v>
      </c>
      <c r="J110" s="134">
        <v>28</v>
      </c>
      <c r="K110" s="134">
        <v>28</v>
      </c>
    </row>
    <row r="111" spans="1:11" ht="13.5">
      <c r="A111" s="47" t="s">
        <v>215</v>
      </c>
      <c r="B111" s="133">
        <v>40662</v>
      </c>
      <c r="C111" s="47" t="s">
        <v>216</v>
      </c>
      <c r="D111" s="47" t="s">
        <v>169</v>
      </c>
      <c r="E111" s="47" t="s">
        <v>428</v>
      </c>
      <c r="F111" s="58" t="s">
        <v>219</v>
      </c>
      <c r="G111" s="47" t="s">
        <v>172</v>
      </c>
      <c r="H111" s="47" t="s">
        <v>193</v>
      </c>
      <c r="I111" s="141" t="s">
        <v>218</v>
      </c>
      <c r="J111" s="134">
        <v>22</v>
      </c>
      <c r="K111" s="134">
        <v>24</v>
      </c>
    </row>
    <row r="112" spans="1:11" ht="13.5">
      <c r="A112" s="47" t="s">
        <v>215</v>
      </c>
      <c r="B112" s="133">
        <v>40662</v>
      </c>
      <c r="C112" s="47" t="s">
        <v>426</v>
      </c>
      <c r="D112" s="47" t="s">
        <v>169</v>
      </c>
      <c r="E112" s="47" t="s">
        <v>428</v>
      </c>
      <c r="F112" s="58" t="s">
        <v>217</v>
      </c>
      <c r="G112" s="47" t="s">
        <v>172</v>
      </c>
      <c r="H112" s="47" t="s">
        <v>193</v>
      </c>
      <c r="I112" s="141" t="s">
        <v>218</v>
      </c>
      <c r="J112" s="134">
        <v>22</v>
      </c>
      <c r="K112" s="134">
        <v>24</v>
      </c>
    </row>
    <row r="113" spans="1:11" ht="13.5">
      <c r="A113" s="47" t="s">
        <v>215</v>
      </c>
      <c r="B113" s="133">
        <v>40662</v>
      </c>
      <c r="C113" s="47" t="s">
        <v>426</v>
      </c>
      <c r="D113" s="47" t="s">
        <v>169</v>
      </c>
      <c r="E113" s="47" t="s">
        <v>428</v>
      </c>
      <c r="F113" s="58" t="s">
        <v>219</v>
      </c>
      <c r="G113" s="47" t="s">
        <v>172</v>
      </c>
      <c r="H113" s="47" t="s">
        <v>193</v>
      </c>
      <c r="I113" s="141" t="s">
        <v>218</v>
      </c>
      <c r="J113" s="134">
        <v>20</v>
      </c>
      <c r="K113" s="134">
        <v>22</v>
      </c>
    </row>
    <row r="114" spans="1:11" ht="13.5">
      <c r="A114" s="47" t="s">
        <v>215</v>
      </c>
      <c r="B114" s="133">
        <v>40662</v>
      </c>
      <c r="C114" s="47" t="s">
        <v>222</v>
      </c>
      <c r="D114" s="47" t="s">
        <v>169</v>
      </c>
      <c r="E114" s="47" t="s">
        <v>247</v>
      </c>
      <c r="F114" s="58" t="s">
        <v>223</v>
      </c>
      <c r="G114" s="47" t="s">
        <v>172</v>
      </c>
      <c r="H114" s="47" t="s">
        <v>193</v>
      </c>
      <c r="I114" s="141" t="s">
        <v>218</v>
      </c>
      <c r="J114" s="134">
        <v>16</v>
      </c>
      <c r="K114" s="134">
        <v>18</v>
      </c>
    </row>
    <row r="115" spans="1:11" ht="13.5">
      <c r="A115" s="47" t="s">
        <v>215</v>
      </c>
      <c r="B115" s="133">
        <v>40662</v>
      </c>
      <c r="C115" s="47" t="s">
        <v>224</v>
      </c>
      <c r="D115" s="47" t="s">
        <v>169</v>
      </c>
      <c r="E115" s="47" t="s">
        <v>428</v>
      </c>
      <c r="F115" s="58" t="s">
        <v>219</v>
      </c>
      <c r="G115" s="47" t="s">
        <v>172</v>
      </c>
      <c r="H115" s="47" t="s">
        <v>193</v>
      </c>
      <c r="I115" s="141" t="s">
        <v>218</v>
      </c>
      <c r="J115" s="134">
        <v>19</v>
      </c>
      <c r="K115" s="134">
        <v>24</v>
      </c>
    </row>
    <row r="116" spans="1:11" ht="13.5">
      <c r="A116" s="47" t="s">
        <v>215</v>
      </c>
      <c r="B116" s="133">
        <v>40662</v>
      </c>
      <c r="C116" s="47" t="s">
        <v>248</v>
      </c>
      <c r="D116" s="47" t="s">
        <v>169</v>
      </c>
      <c r="E116" s="47" t="s">
        <v>247</v>
      </c>
      <c r="F116" s="58" t="s">
        <v>219</v>
      </c>
      <c r="G116" s="47" t="s">
        <v>172</v>
      </c>
      <c r="H116" s="47" t="s">
        <v>193</v>
      </c>
      <c r="I116" s="141" t="s">
        <v>218</v>
      </c>
      <c r="J116" s="134">
        <v>16</v>
      </c>
      <c r="K116" s="134">
        <v>16</v>
      </c>
    </row>
    <row r="117" spans="1:11" ht="13.5">
      <c r="A117" s="47" t="s">
        <v>215</v>
      </c>
      <c r="B117" s="133">
        <v>40662</v>
      </c>
      <c r="C117" s="47" t="s">
        <v>225</v>
      </c>
      <c r="D117" s="47" t="s">
        <v>169</v>
      </c>
      <c r="E117" s="47" t="s">
        <v>428</v>
      </c>
      <c r="F117" s="58" t="s">
        <v>249</v>
      </c>
      <c r="G117" s="47" t="s">
        <v>172</v>
      </c>
      <c r="H117" s="47" t="s">
        <v>193</v>
      </c>
      <c r="I117" s="141" t="s">
        <v>218</v>
      </c>
      <c r="J117" s="134">
        <v>20</v>
      </c>
      <c r="K117" s="134">
        <v>20</v>
      </c>
    </row>
    <row r="118" spans="1:11" ht="13.5">
      <c r="A118" s="47" t="s">
        <v>215</v>
      </c>
      <c r="B118" s="133">
        <v>40662</v>
      </c>
      <c r="C118" s="47" t="s">
        <v>226</v>
      </c>
      <c r="D118" s="47" t="s">
        <v>169</v>
      </c>
      <c r="E118" s="47" t="s">
        <v>428</v>
      </c>
      <c r="F118" s="58" t="s">
        <v>217</v>
      </c>
      <c r="G118" s="47" t="s">
        <v>172</v>
      </c>
      <c r="H118" s="47" t="s">
        <v>193</v>
      </c>
      <c r="I118" s="141" t="s">
        <v>218</v>
      </c>
      <c r="J118" s="134">
        <v>40</v>
      </c>
      <c r="K118" s="134">
        <v>42</v>
      </c>
    </row>
    <row r="119" spans="1:11" ht="13.5">
      <c r="A119" s="47" t="s">
        <v>215</v>
      </c>
      <c r="B119" s="133">
        <v>40662</v>
      </c>
      <c r="C119" s="47" t="s">
        <v>226</v>
      </c>
      <c r="D119" s="47" t="s">
        <v>169</v>
      </c>
      <c r="E119" s="47" t="s">
        <v>428</v>
      </c>
      <c r="F119" s="58" t="s">
        <v>219</v>
      </c>
      <c r="G119" s="47" t="s">
        <v>172</v>
      </c>
      <c r="H119" s="47" t="s">
        <v>193</v>
      </c>
      <c r="I119" s="141" t="s">
        <v>218</v>
      </c>
      <c r="J119" s="134">
        <v>30</v>
      </c>
      <c r="K119" s="134">
        <v>32</v>
      </c>
    </row>
    <row r="120" spans="1:11" ht="13.5">
      <c r="A120" s="47" t="s">
        <v>215</v>
      </c>
      <c r="B120" s="133">
        <v>40662</v>
      </c>
      <c r="C120" s="47" t="s">
        <v>226</v>
      </c>
      <c r="D120" s="47" t="s">
        <v>169</v>
      </c>
      <c r="E120" s="47" t="s">
        <v>428</v>
      </c>
      <c r="F120" s="58" t="s">
        <v>223</v>
      </c>
      <c r="G120" s="47" t="s">
        <v>172</v>
      </c>
      <c r="H120" s="47" t="s">
        <v>193</v>
      </c>
      <c r="I120" s="141" t="s">
        <v>218</v>
      </c>
      <c r="J120" s="134">
        <v>22</v>
      </c>
      <c r="K120" s="134">
        <v>26</v>
      </c>
    </row>
    <row r="121" spans="1:11" ht="13.5">
      <c r="A121" s="47" t="s">
        <v>215</v>
      </c>
      <c r="B121" s="133">
        <v>40662</v>
      </c>
      <c r="C121" s="47" t="s">
        <v>227</v>
      </c>
      <c r="D121" s="47" t="s">
        <v>169</v>
      </c>
      <c r="E121" s="47" t="s">
        <v>428</v>
      </c>
      <c r="F121" s="58" t="s">
        <v>217</v>
      </c>
      <c r="G121" s="47" t="s">
        <v>179</v>
      </c>
      <c r="H121" s="47" t="s">
        <v>180</v>
      </c>
      <c r="I121" s="141" t="s">
        <v>218</v>
      </c>
      <c r="J121" s="134">
        <v>24</v>
      </c>
      <c r="K121" s="134">
        <v>28</v>
      </c>
    </row>
    <row r="122" spans="1:11" ht="13.5">
      <c r="A122" s="47" t="s">
        <v>215</v>
      </c>
      <c r="B122" s="133">
        <v>40662</v>
      </c>
      <c r="C122" s="47" t="s">
        <v>227</v>
      </c>
      <c r="D122" s="47" t="s">
        <v>169</v>
      </c>
      <c r="E122" s="47" t="s">
        <v>428</v>
      </c>
      <c r="F122" s="58" t="s">
        <v>219</v>
      </c>
      <c r="G122" s="47" t="s">
        <v>179</v>
      </c>
      <c r="H122" s="47" t="s">
        <v>180</v>
      </c>
      <c r="I122" s="141" t="s">
        <v>218</v>
      </c>
      <c r="J122" s="134">
        <v>20</v>
      </c>
      <c r="K122" s="134">
        <v>22</v>
      </c>
    </row>
    <row r="123" spans="1:11" ht="13.5">
      <c r="A123" s="47" t="s">
        <v>215</v>
      </c>
      <c r="B123" s="133">
        <v>40662</v>
      </c>
      <c r="C123" s="47" t="s">
        <v>227</v>
      </c>
      <c r="D123" s="47" t="s">
        <v>169</v>
      </c>
      <c r="E123" s="47" t="s">
        <v>428</v>
      </c>
      <c r="F123" s="58" t="s">
        <v>220</v>
      </c>
      <c r="G123" s="47" t="s">
        <v>179</v>
      </c>
      <c r="H123" s="47" t="s">
        <v>180</v>
      </c>
      <c r="I123" s="141" t="s">
        <v>218</v>
      </c>
      <c r="J123" s="134">
        <v>14</v>
      </c>
      <c r="K123" s="134">
        <v>14</v>
      </c>
    </row>
    <row r="124" spans="1:12" ht="13.5">
      <c r="A124" s="47" t="s">
        <v>215</v>
      </c>
      <c r="B124" s="133">
        <v>40662</v>
      </c>
      <c r="C124" s="47" t="s">
        <v>426</v>
      </c>
      <c r="D124" s="47" t="s">
        <v>169</v>
      </c>
      <c r="E124" s="47" t="s">
        <v>428</v>
      </c>
      <c r="F124" s="58" t="s">
        <v>217</v>
      </c>
      <c r="G124" s="47" t="s">
        <v>179</v>
      </c>
      <c r="H124" s="47" t="s">
        <v>180</v>
      </c>
      <c r="I124" s="141" t="s">
        <v>218</v>
      </c>
      <c r="J124" s="134">
        <v>24</v>
      </c>
      <c r="K124" s="134">
        <v>26</v>
      </c>
      <c r="L124" s="47"/>
    </row>
    <row r="125" spans="1:12" ht="13.5">
      <c r="A125" s="47" t="s">
        <v>215</v>
      </c>
      <c r="B125" s="133">
        <v>40662</v>
      </c>
      <c r="C125" s="47" t="s">
        <v>426</v>
      </c>
      <c r="D125" s="47" t="s">
        <v>169</v>
      </c>
      <c r="E125" s="47" t="s">
        <v>428</v>
      </c>
      <c r="F125" s="58" t="s">
        <v>219</v>
      </c>
      <c r="G125" s="47" t="s">
        <v>179</v>
      </c>
      <c r="H125" s="47" t="s">
        <v>180</v>
      </c>
      <c r="I125" s="141" t="s">
        <v>218</v>
      </c>
      <c r="J125" s="134">
        <v>20</v>
      </c>
      <c r="K125" s="134">
        <v>24</v>
      </c>
      <c r="L125" s="47"/>
    </row>
    <row r="126" spans="1:12" ht="13.5">
      <c r="A126" s="47" t="s">
        <v>215</v>
      </c>
      <c r="B126" s="133">
        <v>40662</v>
      </c>
      <c r="C126" s="47" t="s">
        <v>426</v>
      </c>
      <c r="D126" s="47" t="s">
        <v>169</v>
      </c>
      <c r="E126" s="47" t="s">
        <v>428</v>
      </c>
      <c r="F126" s="58" t="s">
        <v>220</v>
      </c>
      <c r="G126" s="47" t="s">
        <v>179</v>
      </c>
      <c r="H126" s="47" t="s">
        <v>180</v>
      </c>
      <c r="I126" s="141" t="s">
        <v>218</v>
      </c>
      <c r="J126" s="134">
        <v>18</v>
      </c>
      <c r="K126" s="134">
        <v>18</v>
      </c>
      <c r="L126" s="47"/>
    </row>
    <row r="127" spans="1:12" ht="13.5">
      <c r="A127" s="47" t="s">
        <v>215</v>
      </c>
      <c r="B127" s="133">
        <v>40662</v>
      </c>
      <c r="C127" s="47" t="s">
        <v>224</v>
      </c>
      <c r="D127" s="47" t="s">
        <v>169</v>
      </c>
      <c r="E127" s="47" t="s">
        <v>428</v>
      </c>
      <c r="F127" s="58" t="s">
        <v>217</v>
      </c>
      <c r="G127" s="47" t="s">
        <v>179</v>
      </c>
      <c r="H127" s="47" t="s">
        <v>180</v>
      </c>
      <c r="I127" s="141" t="s">
        <v>218</v>
      </c>
      <c r="J127" s="134">
        <v>20</v>
      </c>
      <c r="K127" s="134">
        <v>24</v>
      </c>
      <c r="L127" s="47"/>
    </row>
    <row r="128" spans="1:12" ht="13.5">
      <c r="A128" s="47" t="s">
        <v>215</v>
      </c>
      <c r="B128" s="133">
        <v>40662</v>
      </c>
      <c r="C128" s="47" t="s">
        <v>224</v>
      </c>
      <c r="D128" s="47" t="s">
        <v>169</v>
      </c>
      <c r="E128" s="47" t="s">
        <v>428</v>
      </c>
      <c r="F128" s="58" t="s">
        <v>219</v>
      </c>
      <c r="G128" s="47" t="s">
        <v>179</v>
      </c>
      <c r="H128" s="47" t="s">
        <v>180</v>
      </c>
      <c r="I128" s="141" t="s">
        <v>218</v>
      </c>
      <c r="J128" s="134">
        <v>18</v>
      </c>
      <c r="K128" s="134">
        <v>22</v>
      </c>
      <c r="L128" s="47"/>
    </row>
    <row r="129" spans="1:12" ht="13.5">
      <c r="A129" s="47" t="s">
        <v>215</v>
      </c>
      <c r="B129" s="133">
        <v>40662</v>
      </c>
      <c r="C129" s="47" t="s">
        <v>226</v>
      </c>
      <c r="D129" s="47" t="s">
        <v>169</v>
      </c>
      <c r="E129" s="47" t="s">
        <v>428</v>
      </c>
      <c r="F129" s="58" t="s">
        <v>217</v>
      </c>
      <c r="G129" s="47" t="s">
        <v>179</v>
      </c>
      <c r="H129" s="47" t="s">
        <v>180</v>
      </c>
      <c r="I129" s="141" t="s">
        <v>218</v>
      </c>
      <c r="J129" s="134">
        <v>22</v>
      </c>
      <c r="K129" s="134">
        <v>26</v>
      </c>
      <c r="L129" s="47"/>
    </row>
    <row r="130" spans="1:12" ht="13.5">
      <c r="A130" s="47" t="s">
        <v>215</v>
      </c>
      <c r="B130" s="133">
        <v>40662</v>
      </c>
      <c r="C130" s="47" t="s">
        <v>226</v>
      </c>
      <c r="D130" s="47" t="s">
        <v>169</v>
      </c>
      <c r="E130" s="47" t="s">
        <v>428</v>
      </c>
      <c r="F130" s="58" t="s">
        <v>219</v>
      </c>
      <c r="G130" s="47" t="s">
        <v>179</v>
      </c>
      <c r="H130" s="47" t="s">
        <v>180</v>
      </c>
      <c r="I130" s="141" t="s">
        <v>218</v>
      </c>
      <c r="J130" s="134">
        <v>15</v>
      </c>
      <c r="K130" s="134">
        <v>20</v>
      </c>
      <c r="L130" s="47"/>
    </row>
    <row r="131" spans="1:12" ht="13.5">
      <c r="A131" s="47" t="s">
        <v>215</v>
      </c>
      <c r="B131" s="133">
        <v>40662</v>
      </c>
      <c r="C131" s="47" t="s">
        <v>226</v>
      </c>
      <c r="D131" s="47" t="s">
        <v>169</v>
      </c>
      <c r="E131" s="47" t="s">
        <v>428</v>
      </c>
      <c r="F131" s="58" t="s">
        <v>220</v>
      </c>
      <c r="G131" s="47" t="s">
        <v>179</v>
      </c>
      <c r="H131" s="47" t="s">
        <v>180</v>
      </c>
      <c r="I131" s="141" t="s">
        <v>218</v>
      </c>
      <c r="J131" s="134">
        <v>14</v>
      </c>
      <c r="K131" s="134">
        <v>14</v>
      </c>
      <c r="L131" s="47"/>
    </row>
    <row r="132" spans="1:12" ht="13.5">
      <c r="A132" s="136" t="s">
        <v>215</v>
      </c>
      <c r="B132" s="137">
        <v>40662</v>
      </c>
      <c r="C132" s="136" t="s">
        <v>224</v>
      </c>
      <c r="D132" s="136" t="s">
        <v>250</v>
      </c>
      <c r="E132" s="136" t="s">
        <v>428</v>
      </c>
      <c r="F132" s="138" t="s">
        <v>217</v>
      </c>
      <c r="G132" s="136" t="s">
        <v>172</v>
      </c>
      <c r="H132" s="136" t="s">
        <v>193</v>
      </c>
      <c r="I132" s="142" t="s">
        <v>218</v>
      </c>
      <c r="J132" s="139">
        <v>22</v>
      </c>
      <c r="K132" s="139">
        <v>24</v>
      </c>
      <c r="L132" s="47"/>
    </row>
    <row r="133" spans="1:12" ht="13.5">
      <c r="A133" s="47" t="s">
        <v>424</v>
      </c>
      <c r="B133" s="47"/>
      <c r="C133" s="47"/>
      <c r="D133" s="47"/>
      <c r="E133" s="47"/>
      <c r="F133" s="47"/>
      <c r="G133" s="47"/>
      <c r="H133" s="47"/>
      <c r="I133" s="141"/>
      <c r="J133" s="47"/>
      <c r="K133" s="47"/>
      <c r="L133" s="47"/>
    </row>
    <row r="134" spans="1:12" ht="13.5">
      <c r="A134" s="47" t="s">
        <v>425</v>
      </c>
      <c r="B134" s="47"/>
      <c r="C134" s="47"/>
      <c r="D134" s="47"/>
      <c r="E134" s="47"/>
      <c r="F134" s="47"/>
      <c r="G134" s="47"/>
      <c r="H134" s="47"/>
      <c r="I134" s="141"/>
      <c r="J134" s="47"/>
      <c r="K134" s="47"/>
      <c r="L134" s="47"/>
    </row>
    <row r="135" spans="1:12" ht="13.5">
      <c r="A135" s="47"/>
      <c r="B135" s="47"/>
      <c r="C135" s="47"/>
      <c r="D135" s="47"/>
      <c r="E135" s="47"/>
      <c r="F135" s="47"/>
      <c r="G135" s="47"/>
      <c r="H135" s="47"/>
      <c r="I135" s="141"/>
      <c r="J135" s="47"/>
      <c r="K135" s="47"/>
      <c r="L135" s="47"/>
    </row>
  </sheetData>
  <sheetProtection/>
  <mergeCells count="6">
    <mergeCell ref="A79:K79"/>
    <mergeCell ref="A80:K80"/>
    <mergeCell ref="A81:K81"/>
    <mergeCell ref="A3:K3"/>
    <mergeCell ref="A1:K1"/>
    <mergeCell ref="A2:K2"/>
  </mergeCells>
  <printOptions/>
  <pageMargins left="0.7086614173228347" right="0.7086614173228347" top="1.299212598425197" bottom="0.7480314960629921" header="0.31496062992125984" footer="0.31496062992125984"/>
  <pageSetup horizontalDpi="600" verticalDpi="600" orientation="portrait" paperSize="119" scale="67" r:id="rId1"/>
  <headerFooter>
    <oddFooter>&amp;C&amp;"Arial,Normal"&amp;10 11</oddFooter>
  </headerFooter>
  <rowBreaks count="1" manualBreakCount="1">
    <brk id="78" max="255" man="1"/>
  </rowBreaks>
</worksheet>
</file>

<file path=xl/worksheets/sheet11.xml><?xml version="1.0" encoding="utf-8"?>
<worksheet xmlns="http://schemas.openxmlformats.org/spreadsheetml/2006/main" xmlns:r="http://schemas.openxmlformats.org/officeDocument/2006/relationships">
  <dimension ref="A1:K69"/>
  <sheetViews>
    <sheetView zoomScalePageLayoutView="0" workbookViewId="0" topLeftCell="A1">
      <selection activeCell="C38" sqref="C38"/>
    </sheetView>
  </sheetViews>
  <sheetFormatPr defaultColWidth="11.421875" defaultRowHeight="15"/>
  <cols>
    <col min="1" max="2" width="11.421875" style="47" customWidth="1"/>
    <col min="3" max="3" width="18.00390625" style="47" bestFit="1" customWidth="1"/>
    <col min="4" max="4" width="11.421875" style="47" customWidth="1"/>
    <col min="5" max="5" width="13.421875" style="47" bestFit="1" customWidth="1"/>
    <col min="6" max="6" width="7.57421875" style="47" bestFit="1" customWidth="1"/>
    <col min="7" max="7" width="7.421875" style="47" bestFit="1" customWidth="1"/>
    <col min="8" max="8" width="10.00390625" style="47" bestFit="1" customWidth="1"/>
    <col min="9" max="9" width="7.7109375" style="47" bestFit="1" customWidth="1"/>
    <col min="10" max="10" width="8.28125" style="47" bestFit="1" customWidth="1"/>
    <col min="11" max="16384" width="11.421875" style="47" customWidth="1"/>
  </cols>
  <sheetData>
    <row r="1" spans="1:11" ht="12.75">
      <c r="A1" s="197" t="s">
        <v>509</v>
      </c>
      <c r="B1" s="197"/>
      <c r="C1" s="197"/>
      <c r="D1" s="197"/>
      <c r="E1" s="197"/>
      <c r="F1" s="197"/>
      <c r="G1" s="197"/>
      <c r="H1" s="197"/>
      <c r="I1" s="197"/>
      <c r="J1" s="197"/>
      <c r="K1" s="197"/>
    </row>
    <row r="2" spans="1:10" ht="12.75">
      <c r="A2" s="233" t="s">
        <v>429</v>
      </c>
      <c r="B2" s="233"/>
      <c r="C2" s="233"/>
      <c r="D2" s="233"/>
      <c r="E2" s="233"/>
      <c r="F2" s="233"/>
      <c r="G2" s="233"/>
      <c r="H2" s="233"/>
      <c r="I2" s="233"/>
      <c r="J2" s="233"/>
    </row>
    <row r="3" spans="1:10" ht="12.75">
      <c r="A3" s="233" t="s">
        <v>430</v>
      </c>
      <c r="B3" s="233"/>
      <c r="C3" s="233"/>
      <c r="D3" s="233"/>
      <c r="E3" s="233"/>
      <c r="F3" s="233"/>
      <c r="G3" s="233"/>
      <c r="H3" s="233"/>
      <c r="I3" s="233"/>
      <c r="J3" s="233"/>
    </row>
    <row r="4" spans="1:10" ht="26.25">
      <c r="A4" s="145" t="s">
        <v>498</v>
      </c>
      <c r="B4" s="145" t="s">
        <v>499</v>
      </c>
      <c r="C4" s="145" t="s">
        <v>500</v>
      </c>
      <c r="D4" s="145" t="s">
        <v>501</v>
      </c>
      <c r="E4" s="145" t="s">
        <v>502</v>
      </c>
      <c r="F4" s="145" t="s">
        <v>503</v>
      </c>
      <c r="G4" s="145" t="s">
        <v>505</v>
      </c>
      <c r="H4" s="145" t="s">
        <v>506</v>
      </c>
      <c r="I4" s="144" t="s">
        <v>511</v>
      </c>
      <c r="J4" s="144" t="s">
        <v>510</v>
      </c>
    </row>
    <row r="5" spans="1:10" ht="12.75">
      <c r="A5" s="47" t="s">
        <v>183</v>
      </c>
      <c r="B5" s="133">
        <v>40662</v>
      </c>
      <c r="C5" s="47" t="s">
        <v>184</v>
      </c>
      <c r="D5" s="47" t="s">
        <v>169</v>
      </c>
      <c r="E5" s="47" t="s">
        <v>431</v>
      </c>
      <c r="F5" s="58" t="s">
        <v>251</v>
      </c>
      <c r="G5" s="58" t="s">
        <v>173</v>
      </c>
      <c r="H5" s="58" t="s">
        <v>252</v>
      </c>
      <c r="I5" s="134">
        <v>12</v>
      </c>
      <c r="J5" s="134">
        <v>14</v>
      </c>
    </row>
    <row r="6" spans="1:10" ht="12.75">
      <c r="A6" s="47" t="s">
        <v>183</v>
      </c>
      <c r="B6" s="133">
        <v>40662</v>
      </c>
      <c r="C6" s="47" t="s">
        <v>184</v>
      </c>
      <c r="D6" s="47" t="s">
        <v>169</v>
      </c>
      <c r="E6" s="47" t="s">
        <v>431</v>
      </c>
      <c r="F6" s="58" t="s">
        <v>253</v>
      </c>
      <c r="G6" s="58" t="s">
        <v>173</v>
      </c>
      <c r="H6" s="58" t="s">
        <v>252</v>
      </c>
      <c r="I6" s="134">
        <v>11.5</v>
      </c>
      <c r="J6" s="134">
        <v>13</v>
      </c>
    </row>
    <row r="7" spans="1:10" ht="12.75">
      <c r="A7" s="47" t="s">
        <v>183</v>
      </c>
      <c r="B7" s="133">
        <v>40662</v>
      </c>
      <c r="C7" s="47" t="s">
        <v>184</v>
      </c>
      <c r="D7" s="47" t="s">
        <v>169</v>
      </c>
      <c r="E7" s="47" t="s">
        <v>431</v>
      </c>
      <c r="F7" s="58" t="s">
        <v>254</v>
      </c>
      <c r="G7" s="58" t="s">
        <v>173</v>
      </c>
      <c r="H7" s="58" t="s">
        <v>252</v>
      </c>
      <c r="I7" s="134">
        <v>10.5</v>
      </c>
      <c r="J7" s="134">
        <v>11.5</v>
      </c>
    </row>
    <row r="8" spans="1:10" ht="12.75">
      <c r="A8" s="47" t="s">
        <v>255</v>
      </c>
      <c r="B8" s="133">
        <v>40662</v>
      </c>
      <c r="C8" s="47" t="s">
        <v>256</v>
      </c>
      <c r="D8" s="47" t="s">
        <v>197</v>
      </c>
      <c r="E8" s="47" t="s">
        <v>431</v>
      </c>
      <c r="F8" s="58" t="s">
        <v>257</v>
      </c>
      <c r="G8" s="58" t="s">
        <v>173</v>
      </c>
      <c r="H8" s="58" t="s">
        <v>252</v>
      </c>
      <c r="I8" s="134">
        <v>8</v>
      </c>
      <c r="J8" s="134">
        <v>10</v>
      </c>
    </row>
    <row r="9" spans="1:10" ht="12.75">
      <c r="A9" s="47" t="s">
        <v>255</v>
      </c>
      <c r="B9" s="133">
        <v>40662</v>
      </c>
      <c r="C9" s="47" t="s">
        <v>256</v>
      </c>
      <c r="D9" s="47" t="s">
        <v>197</v>
      </c>
      <c r="E9" s="47" t="s">
        <v>431</v>
      </c>
      <c r="F9" s="58" t="s">
        <v>258</v>
      </c>
      <c r="G9" s="58" t="s">
        <v>173</v>
      </c>
      <c r="H9" s="58" t="s">
        <v>252</v>
      </c>
      <c r="I9" s="134">
        <v>8</v>
      </c>
      <c r="J9" s="134">
        <v>10</v>
      </c>
    </row>
    <row r="10" spans="1:10" ht="12.75">
      <c r="A10" s="47" t="s">
        <v>255</v>
      </c>
      <c r="B10" s="133">
        <v>40662</v>
      </c>
      <c r="C10" s="47" t="s">
        <v>259</v>
      </c>
      <c r="D10" s="47" t="s">
        <v>197</v>
      </c>
      <c r="E10" s="47" t="s">
        <v>431</v>
      </c>
      <c r="F10" s="58" t="s">
        <v>260</v>
      </c>
      <c r="G10" s="58" t="s">
        <v>173</v>
      </c>
      <c r="H10" s="58" t="s">
        <v>252</v>
      </c>
      <c r="I10" s="134">
        <v>9.15</v>
      </c>
      <c r="J10" s="134">
        <v>11</v>
      </c>
    </row>
    <row r="11" spans="1:10" ht="12.75">
      <c r="A11" s="47" t="s">
        <v>255</v>
      </c>
      <c r="B11" s="133">
        <v>40662</v>
      </c>
      <c r="C11" s="47" t="s">
        <v>259</v>
      </c>
      <c r="D11" s="47" t="s">
        <v>197</v>
      </c>
      <c r="E11" s="47" t="s">
        <v>431</v>
      </c>
      <c r="F11" s="58" t="s">
        <v>261</v>
      </c>
      <c r="G11" s="58" t="s">
        <v>173</v>
      </c>
      <c r="H11" s="58" t="s">
        <v>252</v>
      </c>
      <c r="I11" s="134">
        <v>9.15</v>
      </c>
      <c r="J11" s="134">
        <v>12</v>
      </c>
    </row>
    <row r="12" spans="1:10" ht="12.75">
      <c r="A12" s="47" t="s">
        <v>189</v>
      </c>
      <c r="B12" s="133">
        <v>40662</v>
      </c>
      <c r="C12" s="47" t="s">
        <v>236</v>
      </c>
      <c r="D12" s="47" t="s">
        <v>197</v>
      </c>
      <c r="E12" s="47" t="s">
        <v>431</v>
      </c>
      <c r="F12" s="58" t="s">
        <v>203</v>
      </c>
      <c r="G12" s="58" t="s">
        <v>173</v>
      </c>
      <c r="H12" s="58" t="s">
        <v>192</v>
      </c>
      <c r="I12" s="134">
        <v>18</v>
      </c>
      <c r="J12" s="134">
        <v>18.5</v>
      </c>
    </row>
    <row r="13" spans="1:10" ht="12.75">
      <c r="A13" s="47" t="s">
        <v>189</v>
      </c>
      <c r="B13" s="133">
        <v>40662</v>
      </c>
      <c r="C13" s="47" t="s">
        <v>236</v>
      </c>
      <c r="D13" s="47" t="s">
        <v>197</v>
      </c>
      <c r="E13" s="47" t="s">
        <v>431</v>
      </c>
      <c r="F13" s="58" t="s">
        <v>205</v>
      </c>
      <c r="G13" s="58" t="s">
        <v>173</v>
      </c>
      <c r="H13" s="58" t="s">
        <v>192</v>
      </c>
      <c r="I13" s="134">
        <v>15</v>
      </c>
      <c r="J13" s="134">
        <v>18</v>
      </c>
    </row>
    <row r="14" spans="1:10" ht="12.75">
      <c r="A14" s="47" t="s">
        <v>189</v>
      </c>
      <c r="B14" s="133">
        <v>40662</v>
      </c>
      <c r="C14" s="47" t="s">
        <v>262</v>
      </c>
      <c r="D14" s="47" t="s">
        <v>91</v>
      </c>
      <c r="E14" s="47" t="s">
        <v>431</v>
      </c>
      <c r="F14" s="58" t="s">
        <v>257</v>
      </c>
      <c r="G14" s="58" t="s">
        <v>173</v>
      </c>
      <c r="H14" s="58" t="s">
        <v>192</v>
      </c>
      <c r="I14" s="134">
        <v>17</v>
      </c>
      <c r="J14" s="134">
        <v>18.5</v>
      </c>
    </row>
    <row r="15" spans="1:10" ht="12.75">
      <c r="A15" s="47" t="s">
        <v>189</v>
      </c>
      <c r="B15" s="133">
        <v>40662</v>
      </c>
      <c r="C15" s="47" t="s">
        <v>262</v>
      </c>
      <c r="D15" s="47" t="s">
        <v>91</v>
      </c>
      <c r="E15" s="47" t="s">
        <v>431</v>
      </c>
      <c r="F15" s="58" t="s">
        <v>263</v>
      </c>
      <c r="G15" s="58" t="s">
        <v>173</v>
      </c>
      <c r="H15" s="58" t="s">
        <v>192</v>
      </c>
      <c r="I15" s="134">
        <v>18</v>
      </c>
      <c r="J15" s="134">
        <v>19</v>
      </c>
    </row>
    <row r="16" spans="1:10" ht="12.75">
      <c r="A16" s="47" t="s">
        <v>189</v>
      </c>
      <c r="B16" s="133">
        <v>40662</v>
      </c>
      <c r="C16" s="47" t="s">
        <v>190</v>
      </c>
      <c r="D16" s="47" t="s">
        <v>91</v>
      </c>
      <c r="E16" s="47" t="s">
        <v>431</v>
      </c>
      <c r="F16" s="58" t="s">
        <v>201</v>
      </c>
      <c r="G16" s="58" t="s">
        <v>173</v>
      </c>
      <c r="H16" s="58" t="s">
        <v>192</v>
      </c>
      <c r="I16" s="134">
        <v>15</v>
      </c>
      <c r="J16" s="134">
        <v>16.5</v>
      </c>
    </row>
    <row r="17" spans="1:10" ht="12.75">
      <c r="A17" s="47" t="s">
        <v>189</v>
      </c>
      <c r="B17" s="133">
        <v>40662</v>
      </c>
      <c r="C17" s="47" t="s">
        <v>190</v>
      </c>
      <c r="D17" s="47" t="s">
        <v>91</v>
      </c>
      <c r="E17" s="47" t="s">
        <v>431</v>
      </c>
      <c r="F17" s="58" t="s">
        <v>204</v>
      </c>
      <c r="G17" s="58" t="s">
        <v>173</v>
      </c>
      <c r="H17" s="58" t="s">
        <v>192</v>
      </c>
      <c r="I17" s="134">
        <v>14</v>
      </c>
      <c r="J17" s="134">
        <v>17.5</v>
      </c>
    </row>
    <row r="18" spans="1:10" ht="12.75">
      <c r="A18" s="47" t="s">
        <v>189</v>
      </c>
      <c r="B18" s="133">
        <v>40662</v>
      </c>
      <c r="C18" s="47" t="s">
        <v>190</v>
      </c>
      <c r="D18" s="47" t="s">
        <v>91</v>
      </c>
      <c r="E18" s="47" t="s">
        <v>431</v>
      </c>
      <c r="F18" s="58" t="s">
        <v>264</v>
      </c>
      <c r="G18" s="58" t="s">
        <v>173</v>
      </c>
      <c r="H18" s="58" t="s">
        <v>192</v>
      </c>
      <c r="I18" s="134">
        <v>13.5</v>
      </c>
      <c r="J18" s="134">
        <v>15.5</v>
      </c>
    </row>
    <row r="19" spans="1:10" ht="12.75">
      <c r="A19" s="47" t="s">
        <v>189</v>
      </c>
      <c r="B19" s="133">
        <v>40662</v>
      </c>
      <c r="C19" s="47" t="s">
        <v>190</v>
      </c>
      <c r="D19" s="47" t="s">
        <v>91</v>
      </c>
      <c r="E19" s="47" t="s">
        <v>431</v>
      </c>
      <c r="F19" s="58" t="s">
        <v>265</v>
      </c>
      <c r="G19" s="58" t="s">
        <v>173</v>
      </c>
      <c r="H19" s="58" t="s">
        <v>192</v>
      </c>
      <c r="I19" s="134">
        <v>15</v>
      </c>
      <c r="J19" s="134">
        <v>16</v>
      </c>
    </row>
    <row r="20" spans="1:10" ht="12.75">
      <c r="A20" s="47" t="s">
        <v>189</v>
      </c>
      <c r="B20" s="133">
        <v>40662</v>
      </c>
      <c r="C20" s="47" t="s">
        <v>236</v>
      </c>
      <c r="D20" s="47" t="s">
        <v>169</v>
      </c>
      <c r="E20" s="47" t="s">
        <v>431</v>
      </c>
      <c r="F20" s="58" t="s">
        <v>266</v>
      </c>
      <c r="G20" s="58" t="s">
        <v>173</v>
      </c>
      <c r="H20" s="58" t="s">
        <v>192</v>
      </c>
      <c r="I20" s="134">
        <v>17</v>
      </c>
      <c r="J20" s="134">
        <v>18.5</v>
      </c>
    </row>
    <row r="21" spans="1:10" ht="12.75">
      <c r="A21" s="47" t="s">
        <v>189</v>
      </c>
      <c r="B21" s="133">
        <v>40662</v>
      </c>
      <c r="C21" s="47" t="s">
        <v>236</v>
      </c>
      <c r="D21" s="47" t="s">
        <v>169</v>
      </c>
      <c r="E21" s="47" t="s">
        <v>431</v>
      </c>
      <c r="F21" s="58" t="s">
        <v>267</v>
      </c>
      <c r="G21" s="58" t="s">
        <v>173</v>
      </c>
      <c r="H21" s="58" t="s">
        <v>192</v>
      </c>
      <c r="I21" s="134">
        <v>15.8</v>
      </c>
      <c r="J21" s="134">
        <v>17.5</v>
      </c>
    </row>
    <row r="22" spans="1:10" ht="12.75">
      <c r="A22" s="47" t="s">
        <v>189</v>
      </c>
      <c r="B22" s="133">
        <v>40662</v>
      </c>
      <c r="C22" s="47" t="s">
        <v>236</v>
      </c>
      <c r="D22" s="47" t="s">
        <v>169</v>
      </c>
      <c r="E22" s="47" t="s">
        <v>431</v>
      </c>
      <c r="F22" s="58" t="s">
        <v>265</v>
      </c>
      <c r="G22" s="58" t="s">
        <v>173</v>
      </c>
      <c r="H22" s="58" t="s">
        <v>192</v>
      </c>
      <c r="I22" s="134">
        <v>17.5</v>
      </c>
      <c r="J22" s="134">
        <v>18.8</v>
      </c>
    </row>
    <row r="23" spans="1:10" ht="12.75">
      <c r="A23" s="47" t="s">
        <v>189</v>
      </c>
      <c r="B23" s="133">
        <v>40662</v>
      </c>
      <c r="C23" s="47" t="s">
        <v>190</v>
      </c>
      <c r="D23" s="47" t="s">
        <v>169</v>
      </c>
      <c r="E23" s="47" t="s">
        <v>431</v>
      </c>
      <c r="F23" s="58" t="s">
        <v>209</v>
      </c>
      <c r="G23" s="58" t="s">
        <v>173</v>
      </c>
      <c r="H23" s="58" t="s">
        <v>268</v>
      </c>
      <c r="I23" s="134">
        <v>14</v>
      </c>
      <c r="J23" s="134">
        <v>18</v>
      </c>
    </row>
    <row r="24" spans="1:10" ht="12.75">
      <c r="A24" s="47" t="s">
        <v>189</v>
      </c>
      <c r="B24" s="133">
        <v>40662</v>
      </c>
      <c r="C24" s="47" t="s">
        <v>190</v>
      </c>
      <c r="D24" s="47" t="s">
        <v>169</v>
      </c>
      <c r="E24" s="47" t="s">
        <v>431</v>
      </c>
      <c r="F24" s="58" t="s">
        <v>269</v>
      </c>
      <c r="G24" s="58" t="s">
        <v>173</v>
      </c>
      <c r="H24" s="58" t="s">
        <v>268</v>
      </c>
      <c r="I24" s="134">
        <v>15</v>
      </c>
      <c r="J24" s="134">
        <v>15.75</v>
      </c>
    </row>
    <row r="25" spans="1:10" ht="12.75">
      <c r="A25" s="47" t="s">
        <v>189</v>
      </c>
      <c r="B25" s="133">
        <v>40662</v>
      </c>
      <c r="C25" s="47" t="s">
        <v>190</v>
      </c>
      <c r="D25" s="47" t="s">
        <v>169</v>
      </c>
      <c r="E25" s="47" t="s">
        <v>431</v>
      </c>
      <c r="F25" s="58" t="s">
        <v>270</v>
      </c>
      <c r="G25" s="58" t="s">
        <v>173</v>
      </c>
      <c r="H25" s="58" t="s">
        <v>268</v>
      </c>
      <c r="I25" s="134">
        <v>13</v>
      </c>
      <c r="J25" s="134">
        <v>16.8</v>
      </c>
    </row>
    <row r="26" spans="1:10" ht="12.75">
      <c r="A26" s="47" t="s">
        <v>189</v>
      </c>
      <c r="B26" s="133">
        <v>40662</v>
      </c>
      <c r="C26" s="47" t="s">
        <v>190</v>
      </c>
      <c r="D26" s="47" t="s">
        <v>169</v>
      </c>
      <c r="E26" s="47" t="s">
        <v>431</v>
      </c>
      <c r="F26" s="58" t="s">
        <v>271</v>
      </c>
      <c r="G26" s="58" t="s">
        <v>173</v>
      </c>
      <c r="H26" s="58" t="s">
        <v>268</v>
      </c>
      <c r="I26" s="134">
        <v>11.5</v>
      </c>
      <c r="J26" s="134">
        <v>14.5</v>
      </c>
    </row>
    <row r="27" spans="1:10" ht="12.75">
      <c r="A27" s="47" t="s">
        <v>189</v>
      </c>
      <c r="B27" s="133">
        <v>40662</v>
      </c>
      <c r="C27" s="47" t="s">
        <v>190</v>
      </c>
      <c r="D27" s="47" t="s">
        <v>169</v>
      </c>
      <c r="E27" s="47" t="s">
        <v>431</v>
      </c>
      <c r="F27" s="58" t="s">
        <v>272</v>
      </c>
      <c r="G27" s="58" t="s">
        <v>173</v>
      </c>
      <c r="H27" s="58" t="s">
        <v>268</v>
      </c>
      <c r="I27" s="134">
        <v>10</v>
      </c>
      <c r="J27" s="134">
        <v>11.5</v>
      </c>
    </row>
    <row r="28" spans="1:10" ht="12.75">
      <c r="A28" s="47" t="s">
        <v>189</v>
      </c>
      <c r="B28" s="133">
        <v>40662</v>
      </c>
      <c r="C28" s="47" t="s">
        <v>190</v>
      </c>
      <c r="D28" s="47" t="s">
        <v>169</v>
      </c>
      <c r="E28" s="47" t="s">
        <v>431</v>
      </c>
      <c r="F28" s="58" t="s">
        <v>273</v>
      </c>
      <c r="G28" s="58" t="s">
        <v>173</v>
      </c>
      <c r="H28" s="58" t="s">
        <v>268</v>
      </c>
      <c r="I28" s="134">
        <v>15</v>
      </c>
      <c r="J28" s="134">
        <v>18.3</v>
      </c>
    </row>
    <row r="29" spans="1:10" ht="12.75">
      <c r="A29" s="47" t="s">
        <v>189</v>
      </c>
      <c r="B29" s="133">
        <v>40662</v>
      </c>
      <c r="C29" s="47" t="s">
        <v>274</v>
      </c>
      <c r="D29" s="47" t="s">
        <v>214</v>
      </c>
      <c r="E29" s="47" t="s">
        <v>431</v>
      </c>
      <c r="F29" s="58" t="s">
        <v>275</v>
      </c>
      <c r="G29" s="58" t="s">
        <v>173</v>
      </c>
      <c r="H29" s="58" t="s">
        <v>276</v>
      </c>
      <c r="I29" s="134">
        <v>12</v>
      </c>
      <c r="J29" s="134">
        <v>12.5</v>
      </c>
    </row>
    <row r="30" spans="1:10" ht="12.75">
      <c r="A30" s="47" t="s">
        <v>189</v>
      </c>
      <c r="B30" s="133">
        <v>40662</v>
      </c>
      <c r="C30" s="47" t="s">
        <v>274</v>
      </c>
      <c r="D30" s="47" t="s">
        <v>214</v>
      </c>
      <c r="E30" s="47" t="s">
        <v>431</v>
      </c>
      <c r="F30" s="58" t="s">
        <v>277</v>
      </c>
      <c r="G30" s="58" t="s">
        <v>173</v>
      </c>
      <c r="H30" s="58" t="s">
        <v>276</v>
      </c>
      <c r="I30" s="134">
        <v>11</v>
      </c>
      <c r="J30" s="134">
        <v>11.5</v>
      </c>
    </row>
    <row r="31" spans="1:10" ht="12.75">
      <c r="A31" s="47" t="s">
        <v>189</v>
      </c>
      <c r="B31" s="133">
        <v>40662</v>
      </c>
      <c r="C31" s="47" t="s">
        <v>274</v>
      </c>
      <c r="D31" s="47" t="s">
        <v>214</v>
      </c>
      <c r="E31" s="47" t="s">
        <v>431</v>
      </c>
      <c r="F31" s="58" t="s">
        <v>278</v>
      </c>
      <c r="G31" s="58" t="s">
        <v>173</v>
      </c>
      <c r="H31" s="58" t="s">
        <v>276</v>
      </c>
      <c r="I31" s="134">
        <v>10</v>
      </c>
      <c r="J31" s="134">
        <v>10.5</v>
      </c>
    </row>
    <row r="32" spans="1:10" ht="12.75">
      <c r="A32" s="47" t="s">
        <v>189</v>
      </c>
      <c r="B32" s="133">
        <v>40662</v>
      </c>
      <c r="C32" s="47" t="s">
        <v>274</v>
      </c>
      <c r="D32" s="47" t="s">
        <v>214</v>
      </c>
      <c r="E32" s="47" t="s">
        <v>431</v>
      </c>
      <c r="F32" s="58" t="s">
        <v>279</v>
      </c>
      <c r="G32" s="58" t="s">
        <v>173</v>
      </c>
      <c r="H32" s="58" t="s">
        <v>192</v>
      </c>
      <c r="I32" s="134">
        <v>16.5</v>
      </c>
      <c r="J32" s="134">
        <v>17</v>
      </c>
    </row>
    <row r="33" spans="1:10" ht="12.75">
      <c r="A33" s="47" t="s">
        <v>189</v>
      </c>
      <c r="B33" s="133">
        <v>40662</v>
      </c>
      <c r="C33" s="47" t="s">
        <v>280</v>
      </c>
      <c r="D33" s="47" t="s">
        <v>214</v>
      </c>
      <c r="E33" s="47" t="s">
        <v>431</v>
      </c>
      <c r="F33" s="58" t="s">
        <v>243</v>
      </c>
      <c r="G33" s="58" t="s">
        <v>173</v>
      </c>
      <c r="H33" s="58" t="s">
        <v>192</v>
      </c>
      <c r="I33" s="134">
        <v>19</v>
      </c>
      <c r="J33" s="134">
        <v>21</v>
      </c>
    </row>
    <row r="34" spans="1:10" ht="12.75">
      <c r="A34" s="47" t="s">
        <v>189</v>
      </c>
      <c r="B34" s="133">
        <v>40662</v>
      </c>
      <c r="C34" s="47" t="s">
        <v>280</v>
      </c>
      <c r="D34" s="47" t="s">
        <v>214</v>
      </c>
      <c r="E34" s="47" t="s">
        <v>431</v>
      </c>
      <c r="F34" s="58" t="s">
        <v>207</v>
      </c>
      <c r="G34" s="58" t="s">
        <v>173</v>
      </c>
      <c r="H34" s="58" t="s">
        <v>192</v>
      </c>
      <c r="I34" s="134">
        <v>19</v>
      </c>
      <c r="J34" s="134">
        <v>20</v>
      </c>
    </row>
    <row r="35" spans="1:10" ht="12.75">
      <c r="A35" s="47" t="s">
        <v>189</v>
      </c>
      <c r="B35" s="133">
        <v>40662</v>
      </c>
      <c r="C35" s="47" t="s">
        <v>190</v>
      </c>
      <c r="D35" s="47" t="s">
        <v>214</v>
      </c>
      <c r="E35" s="47" t="s">
        <v>431</v>
      </c>
      <c r="F35" s="58" t="s">
        <v>201</v>
      </c>
      <c r="G35" s="58" t="s">
        <v>173</v>
      </c>
      <c r="H35" s="58" t="s">
        <v>192</v>
      </c>
      <c r="I35" s="134">
        <v>15</v>
      </c>
      <c r="J35" s="134">
        <v>16</v>
      </c>
    </row>
    <row r="36" spans="1:10" ht="12.75">
      <c r="A36" s="47" t="s">
        <v>189</v>
      </c>
      <c r="B36" s="133">
        <v>40662</v>
      </c>
      <c r="C36" s="47" t="s">
        <v>190</v>
      </c>
      <c r="D36" s="47" t="s">
        <v>214</v>
      </c>
      <c r="E36" s="47" t="s">
        <v>431</v>
      </c>
      <c r="F36" s="58" t="s">
        <v>204</v>
      </c>
      <c r="G36" s="58" t="s">
        <v>173</v>
      </c>
      <c r="H36" s="58" t="s">
        <v>192</v>
      </c>
      <c r="I36" s="134">
        <v>14</v>
      </c>
      <c r="J36" s="134">
        <v>14.5</v>
      </c>
    </row>
    <row r="37" spans="1:10" ht="12.75">
      <c r="A37" s="47" t="s">
        <v>189</v>
      </c>
      <c r="B37" s="133">
        <v>40662</v>
      </c>
      <c r="C37" s="47" t="s">
        <v>190</v>
      </c>
      <c r="D37" s="47" t="s">
        <v>214</v>
      </c>
      <c r="E37" s="47" t="s">
        <v>431</v>
      </c>
      <c r="F37" s="58" t="s">
        <v>207</v>
      </c>
      <c r="G37" s="58" t="s">
        <v>173</v>
      </c>
      <c r="H37" s="58" t="s">
        <v>192</v>
      </c>
      <c r="I37" s="134">
        <v>15</v>
      </c>
      <c r="J37" s="134">
        <v>17</v>
      </c>
    </row>
    <row r="38" spans="1:10" ht="12.75">
      <c r="A38" s="47" t="s">
        <v>195</v>
      </c>
      <c r="B38" s="133">
        <v>40662</v>
      </c>
      <c r="C38" s="47" t="s">
        <v>281</v>
      </c>
      <c r="D38" s="47" t="s">
        <v>197</v>
      </c>
      <c r="E38" s="47" t="s">
        <v>431</v>
      </c>
      <c r="F38" s="58" t="s">
        <v>282</v>
      </c>
      <c r="G38" s="58" t="s">
        <v>173</v>
      </c>
      <c r="H38" s="58" t="s">
        <v>283</v>
      </c>
      <c r="I38" s="134">
        <v>14</v>
      </c>
      <c r="J38" s="134">
        <v>16</v>
      </c>
    </row>
    <row r="39" spans="1:10" ht="12.75">
      <c r="A39" s="47" t="s">
        <v>195</v>
      </c>
      <c r="B39" s="133">
        <v>40662</v>
      </c>
      <c r="C39" s="47" t="s">
        <v>432</v>
      </c>
      <c r="D39" s="47" t="s">
        <v>197</v>
      </c>
      <c r="E39" s="47" t="s">
        <v>431</v>
      </c>
      <c r="F39" s="58" t="s">
        <v>282</v>
      </c>
      <c r="G39" s="58" t="s">
        <v>173</v>
      </c>
      <c r="H39" s="58" t="s">
        <v>192</v>
      </c>
      <c r="I39" s="134">
        <v>16</v>
      </c>
      <c r="J39" s="134">
        <v>17</v>
      </c>
    </row>
    <row r="40" spans="1:10" ht="12.75">
      <c r="A40" s="47" t="s">
        <v>195</v>
      </c>
      <c r="B40" s="133">
        <v>40662</v>
      </c>
      <c r="C40" s="47" t="s">
        <v>433</v>
      </c>
      <c r="D40" s="47" t="s">
        <v>197</v>
      </c>
      <c r="E40" s="47" t="s">
        <v>431</v>
      </c>
      <c r="F40" s="58" t="s">
        <v>285</v>
      </c>
      <c r="G40" s="58" t="s">
        <v>173</v>
      </c>
      <c r="H40" s="58" t="s">
        <v>283</v>
      </c>
      <c r="I40" s="134">
        <v>14</v>
      </c>
      <c r="J40" s="134">
        <v>15</v>
      </c>
    </row>
    <row r="41" spans="1:10" ht="12.75">
      <c r="A41" s="47" t="s">
        <v>195</v>
      </c>
      <c r="B41" s="133">
        <v>40662</v>
      </c>
      <c r="C41" s="47" t="s">
        <v>433</v>
      </c>
      <c r="D41" s="47" t="s">
        <v>197</v>
      </c>
      <c r="E41" s="47" t="s">
        <v>431</v>
      </c>
      <c r="F41" s="58" t="s">
        <v>273</v>
      </c>
      <c r="G41" s="58" t="s">
        <v>173</v>
      </c>
      <c r="H41" s="58" t="s">
        <v>192</v>
      </c>
      <c r="I41" s="134">
        <v>17.25</v>
      </c>
      <c r="J41" s="134">
        <v>17.25</v>
      </c>
    </row>
    <row r="42" spans="1:10" ht="12.75">
      <c r="A42" s="47" t="s">
        <v>195</v>
      </c>
      <c r="B42" s="133">
        <v>40662</v>
      </c>
      <c r="C42" s="47" t="s">
        <v>286</v>
      </c>
      <c r="D42" s="47" t="s">
        <v>197</v>
      </c>
      <c r="E42" s="47" t="s">
        <v>431</v>
      </c>
      <c r="F42" s="58" t="s">
        <v>203</v>
      </c>
      <c r="G42" s="58" t="s">
        <v>173</v>
      </c>
      <c r="H42" s="58" t="s">
        <v>287</v>
      </c>
      <c r="I42" s="134">
        <v>16</v>
      </c>
      <c r="J42" s="134">
        <v>17</v>
      </c>
    </row>
    <row r="43" spans="1:10" ht="12.75">
      <c r="A43" s="47" t="s">
        <v>195</v>
      </c>
      <c r="B43" s="133">
        <v>40662</v>
      </c>
      <c r="C43" s="47" t="s">
        <v>286</v>
      </c>
      <c r="D43" s="47" t="s">
        <v>197</v>
      </c>
      <c r="E43" s="47" t="s">
        <v>431</v>
      </c>
      <c r="F43" s="58" t="s">
        <v>279</v>
      </c>
      <c r="G43" s="58" t="s">
        <v>173</v>
      </c>
      <c r="H43" s="58" t="s">
        <v>287</v>
      </c>
      <c r="I43" s="134">
        <v>13</v>
      </c>
      <c r="J43" s="134">
        <v>15.5</v>
      </c>
    </row>
    <row r="44" spans="1:10" ht="12.75">
      <c r="A44" s="47" t="s">
        <v>195</v>
      </c>
      <c r="B44" s="133">
        <v>40662</v>
      </c>
      <c r="C44" s="47" t="s">
        <v>281</v>
      </c>
      <c r="D44" s="47" t="s">
        <v>169</v>
      </c>
      <c r="E44" s="47" t="s">
        <v>431</v>
      </c>
      <c r="F44" s="58" t="s">
        <v>288</v>
      </c>
      <c r="G44" s="58" t="s">
        <v>173</v>
      </c>
      <c r="H44" s="58" t="s">
        <v>283</v>
      </c>
      <c r="I44" s="134">
        <v>13</v>
      </c>
      <c r="J44" s="134">
        <v>13</v>
      </c>
    </row>
    <row r="45" spans="1:10" ht="12.75">
      <c r="A45" s="47" t="s">
        <v>195</v>
      </c>
      <c r="B45" s="133">
        <v>40662</v>
      </c>
      <c r="C45" s="47" t="s">
        <v>281</v>
      </c>
      <c r="D45" s="47" t="s">
        <v>169</v>
      </c>
      <c r="E45" s="47" t="s">
        <v>431</v>
      </c>
      <c r="F45" s="58" t="s">
        <v>289</v>
      </c>
      <c r="G45" s="58" t="s">
        <v>173</v>
      </c>
      <c r="H45" s="58" t="s">
        <v>283</v>
      </c>
      <c r="I45" s="134">
        <v>12</v>
      </c>
      <c r="J45" s="134">
        <v>12.5</v>
      </c>
    </row>
    <row r="46" spans="1:10" ht="12.75">
      <c r="A46" s="47" t="s">
        <v>195</v>
      </c>
      <c r="B46" s="133">
        <v>40662</v>
      </c>
      <c r="C46" s="47" t="s">
        <v>284</v>
      </c>
      <c r="D46" s="47" t="s">
        <v>169</v>
      </c>
      <c r="E46" s="47" t="s">
        <v>431</v>
      </c>
      <c r="F46" s="58" t="s">
        <v>201</v>
      </c>
      <c r="G46" s="58" t="s">
        <v>173</v>
      </c>
      <c r="H46" s="58" t="s">
        <v>192</v>
      </c>
      <c r="I46" s="134">
        <v>15.75</v>
      </c>
      <c r="J46" s="134">
        <v>16</v>
      </c>
    </row>
    <row r="47" spans="1:10" ht="12.75">
      <c r="A47" s="47" t="s">
        <v>195</v>
      </c>
      <c r="B47" s="133">
        <v>40662</v>
      </c>
      <c r="C47" s="47" t="s">
        <v>284</v>
      </c>
      <c r="D47" s="47" t="s">
        <v>169</v>
      </c>
      <c r="E47" s="47" t="s">
        <v>431</v>
      </c>
      <c r="F47" s="58" t="s">
        <v>290</v>
      </c>
      <c r="G47" s="58" t="s">
        <v>173</v>
      </c>
      <c r="H47" s="58" t="s">
        <v>192</v>
      </c>
      <c r="I47" s="134">
        <v>14.75</v>
      </c>
      <c r="J47" s="134">
        <v>15.25</v>
      </c>
    </row>
    <row r="48" spans="1:10" ht="12.75">
      <c r="A48" s="47" t="s">
        <v>195</v>
      </c>
      <c r="B48" s="133">
        <v>40662</v>
      </c>
      <c r="C48" s="47" t="s">
        <v>284</v>
      </c>
      <c r="D48" s="47" t="s">
        <v>169</v>
      </c>
      <c r="E48" s="47" t="s">
        <v>431</v>
      </c>
      <c r="F48" s="58" t="s">
        <v>291</v>
      </c>
      <c r="G48" s="58" t="s">
        <v>173</v>
      </c>
      <c r="H48" s="58" t="s">
        <v>283</v>
      </c>
      <c r="I48" s="134">
        <v>13.5</v>
      </c>
      <c r="J48" s="134">
        <v>15.5</v>
      </c>
    </row>
    <row r="49" spans="1:10" ht="12.75">
      <c r="A49" s="47" t="s">
        <v>195</v>
      </c>
      <c r="B49" s="133">
        <v>40662</v>
      </c>
      <c r="C49" s="47" t="s">
        <v>284</v>
      </c>
      <c r="D49" s="47" t="s">
        <v>169</v>
      </c>
      <c r="E49" s="47" t="s">
        <v>431</v>
      </c>
      <c r="F49" s="58" t="s">
        <v>289</v>
      </c>
      <c r="G49" s="58" t="s">
        <v>173</v>
      </c>
      <c r="H49" s="58" t="s">
        <v>283</v>
      </c>
      <c r="I49" s="134">
        <v>12</v>
      </c>
      <c r="J49" s="134">
        <v>15</v>
      </c>
    </row>
    <row r="50" spans="1:10" ht="12.75">
      <c r="A50" s="47" t="s">
        <v>195</v>
      </c>
      <c r="B50" s="133">
        <v>40662</v>
      </c>
      <c r="C50" s="47" t="s">
        <v>284</v>
      </c>
      <c r="D50" s="47" t="s">
        <v>214</v>
      </c>
      <c r="E50" s="47" t="s">
        <v>431</v>
      </c>
      <c r="F50" s="58" t="s">
        <v>292</v>
      </c>
      <c r="G50" s="58" t="s">
        <v>173</v>
      </c>
      <c r="H50" s="58" t="s">
        <v>276</v>
      </c>
      <c r="I50" s="134">
        <v>11.5</v>
      </c>
      <c r="J50" s="134">
        <v>12.5</v>
      </c>
    </row>
    <row r="51" spans="1:10" ht="12.75">
      <c r="A51" s="47" t="s">
        <v>195</v>
      </c>
      <c r="B51" s="133">
        <v>40662</v>
      </c>
      <c r="C51" s="47" t="s">
        <v>284</v>
      </c>
      <c r="D51" s="47" t="s">
        <v>214</v>
      </c>
      <c r="E51" s="47" t="s">
        <v>431</v>
      </c>
      <c r="F51" s="58" t="s">
        <v>230</v>
      </c>
      <c r="G51" s="58" t="s">
        <v>173</v>
      </c>
      <c r="H51" s="58" t="s">
        <v>276</v>
      </c>
      <c r="I51" s="134">
        <v>9.5</v>
      </c>
      <c r="J51" s="134">
        <v>11.5</v>
      </c>
    </row>
    <row r="52" spans="1:10" ht="12.75">
      <c r="A52" s="47" t="s">
        <v>195</v>
      </c>
      <c r="B52" s="133">
        <v>40662</v>
      </c>
      <c r="C52" s="47" t="s">
        <v>284</v>
      </c>
      <c r="D52" s="47" t="s">
        <v>214</v>
      </c>
      <c r="E52" s="47" t="s">
        <v>431</v>
      </c>
      <c r="F52" s="58" t="s">
        <v>293</v>
      </c>
      <c r="G52" s="58" t="s">
        <v>173</v>
      </c>
      <c r="H52" s="58" t="s">
        <v>276</v>
      </c>
      <c r="I52" s="134">
        <v>9.7</v>
      </c>
      <c r="J52" s="134">
        <v>11.5</v>
      </c>
    </row>
    <row r="53" spans="1:10" ht="12.75">
      <c r="A53" s="47" t="s">
        <v>215</v>
      </c>
      <c r="B53" s="133">
        <v>40662</v>
      </c>
      <c r="C53" s="47" t="s">
        <v>426</v>
      </c>
      <c r="D53" s="47" t="s">
        <v>169</v>
      </c>
      <c r="E53" s="47" t="s">
        <v>431</v>
      </c>
      <c r="F53" s="58" t="s">
        <v>294</v>
      </c>
      <c r="G53" s="58" t="s">
        <v>173</v>
      </c>
      <c r="H53" s="58" t="s">
        <v>295</v>
      </c>
      <c r="I53" s="134">
        <v>10.5</v>
      </c>
      <c r="J53" s="134">
        <v>12</v>
      </c>
    </row>
    <row r="54" spans="1:10" ht="12.75">
      <c r="A54" s="47" t="s">
        <v>215</v>
      </c>
      <c r="B54" s="133">
        <v>40662</v>
      </c>
      <c r="C54" s="47" t="s">
        <v>224</v>
      </c>
      <c r="D54" s="47" t="s">
        <v>169</v>
      </c>
      <c r="E54" s="47" t="s">
        <v>431</v>
      </c>
      <c r="F54" s="58" t="s">
        <v>294</v>
      </c>
      <c r="G54" s="58" t="s">
        <v>173</v>
      </c>
      <c r="H54" s="58" t="s">
        <v>296</v>
      </c>
      <c r="I54" s="134">
        <v>12</v>
      </c>
      <c r="J54" s="134">
        <v>14.5</v>
      </c>
    </row>
    <row r="55" spans="1:10" ht="12.75">
      <c r="A55" s="47" t="s">
        <v>215</v>
      </c>
      <c r="B55" s="133">
        <v>40662</v>
      </c>
      <c r="C55" s="47" t="s">
        <v>297</v>
      </c>
      <c r="D55" s="47" t="s">
        <v>169</v>
      </c>
      <c r="E55" s="47" t="s">
        <v>431</v>
      </c>
      <c r="F55" s="58" t="s">
        <v>294</v>
      </c>
      <c r="G55" s="58" t="s">
        <v>173</v>
      </c>
      <c r="H55" s="58" t="s">
        <v>295</v>
      </c>
      <c r="I55" s="134">
        <v>8</v>
      </c>
      <c r="J55" s="134">
        <v>12</v>
      </c>
    </row>
    <row r="56" spans="1:10" ht="12.75">
      <c r="A56" s="47" t="s">
        <v>215</v>
      </c>
      <c r="B56" s="133">
        <v>40662</v>
      </c>
      <c r="C56" s="47" t="s">
        <v>226</v>
      </c>
      <c r="D56" s="47" t="s">
        <v>169</v>
      </c>
      <c r="E56" s="47" t="s">
        <v>431</v>
      </c>
      <c r="F56" s="58" t="s">
        <v>294</v>
      </c>
      <c r="G56" s="58" t="s">
        <v>173</v>
      </c>
      <c r="H56" s="58" t="s">
        <v>295</v>
      </c>
      <c r="I56" s="134">
        <v>8</v>
      </c>
      <c r="J56" s="134">
        <v>11.5</v>
      </c>
    </row>
    <row r="57" spans="1:10" ht="12.75">
      <c r="A57" s="47" t="s">
        <v>215</v>
      </c>
      <c r="B57" s="133">
        <v>40662</v>
      </c>
      <c r="C57" s="47" t="s">
        <v>226</v>
      </c>
      <c r="D57" s="47" t="s">
        <v>169</v>
      </c>
      <c r="E57" s="47" t="s">
        <v>431</v>
      </c>
      <c r="F57" s="58" t="s">
        <v>294</v>
      </c>
      <c r="G57" s="58" t="s">
        <v>173</v>
      </c>
      <c r="H57" s="58" t="s">
        <v>296</v>
      </c>
      <c r="I57" s="134">
        <v>12.65</v>
      </c>
      <c r="J57" s="134">
        <v>19</v>
      </c>
    </row>
    <row r="58" spans="1:10" ht="12.75">
      <c r="A58" s="47" t="s">
        <v>215</v>
      </c>
      <c r="B58" s="133">
        <v>40662</v>
      </c>
      <c r="C58" s="47" t="s">
        <v>298</v>
      </c>
      <c r="D58" s="47" t="s">
        <v>214</v>
      </c>
      <c r="E58" s="47" t="s">
        <v>431</v>
      </c>
      <c r="F58" s="58" t="s">
        <v>294</v>
      </c>
      <c r="G58" s="58" t="s">
        <v>173</v>
      </c>
      <c r="H58" s="58" t="s">
        <v>295</v>
      </c>
      <c r="I58" s="134">
        <v>8</v>
      </c>
      <c r="J58" s="134">
        <v>9</v>
      </c>
    </row>
    <row r="59" spans="1:10" ht="12.75">
      <c r="A59" s="47" t="s">
        <v>215</v>
      </c>
      <c r="B59" s="133">
        <v>40662</v>
      </c>
      <c r="C59" s="47" t="s">
        <v>299</v>
      </c>
      <c r="D59" s="47" t="s">
        <v>214</v>
      </c>
      <c r="E59" s="47" t="s">
        <v>431</v>
      </c>
      <c r="F59" s="58" t="s">
        <v>294</v>
      </c>
      <c r="G59" s="58" t="s">
        <v>173</v>
      </c>
      <c r="H59" s="58" t="s">
        <v>295</v>
      </c>
      <c r="I59" s="134">
        <v>8</v>
      </c>
      <c r="J59" s="134">
        <v>8.5</v>
      </c>
    </row>
    <row r="60" spans="1:10" ht="12.75">
      <c r="A60" s="47" t="s">
        <v>215</v>
      </c>
      <c r="B60" s="133">
        <v>40662</v>
      </c>
      <c r="C60" s="47" t="s">
        <v>426</v>
      </c>
      <c r="D60" s="47" t="s">
        <v>214</v>
      </c>
      <c r="E60" s="47" t="s">
        <v>431</v>
      </c>
      <c r="F60" s="58" t="s">
        <v>294</v>
      </c>
      <c r="G60" s="58" t="s">
        <v>173</v>
      </c>
      <c r="H60" s="58" t="s">
        <v>295</v>
      </c>
      <c r="I60" s="134">
        <v>11.5</v>
      </c>
      <c r="J60" s="134">
        <v>11.5</v>
      </c>
    </row>
    <row r="61" spans="1:10" ht="12.75">
      <c r="A61" s="47" t="s">
        <v>215</v>
      </c>
      <c r="B61" s="133">
        <v>40662</v>
      </c>
      <c r="C61" s="47" t="s">
        <v>300</v>
      </c>
      <c r="D61" s="47" t="s">
        <v>214</v>
      </c>
      <c r="E61" s="47" t="s">
        <v>431</v>
      </c>
      <c r="F61" s="58" t="s">
        <v>294</v>
      </c>
      <c r="G61" s="58" t="s">
        <v>173</v>
      </c>
      <c r="H61" s="58" t="s">
        <v>295</v>
      </c>
      <c r="I61" s="134">
        <v>6.5</v>
      </c>
      <c r="J61" s="134">
        <v>6.5</v>
      </c>
    </row>
    <row r="62" spans="1:10" ht="12.75">
      <c r="A62" s="47" t="s">
        <v>215</v>
      </c>
      <c r="B62" s="133">
        <v>40662</v>
      </c>
      <c r="C62" s="47" t="s">
        <v>301</v>
      </c>
      <c r="D62" s="47" t="s">
        <v>214</v>
      </c>
      <c r="E62" s="47" t="s">
        <v>431</v>
      </c>
      <c r="F62" s="58" t="s">
        <v>294</v>
      </c>
      <c r="G62" s="58" t="s">
        <v>173</v>
      </c>
      <c r="H62" s="58" t="s">
        <v>295</v>
      </c>
      <c r="I62" s="134">
        <v>7</v>
      </c>
      <c r="J62" s="134">
        <v>8.25</v>
      </c>
    </row>
    <row r="63" spans="1:10" ht="12.75">
      <c r="A63" s="47" t="s">
        <v>215</v>
      </c>
      <c r="B63" s="133">
        <v>40662</v>
      </c>
      <c r="C63" s="47" t="s">
        <v>302</v>
      </c>
      <c r="D63" s="47" t="s">
        <v>214</v>
      </c>
      <c r="E63" s="47" t="s">
        <v>431</v>
      </c>
      <c r="F63" s="58" t="s">
        <v>294</v>
      </c>
      <c r="G63" s="58" t="s">
        <v>173</v>
      </c>
      <c r="H63" s="58" t="s">
        <v>295</v>
      </c>
      <c r="I63" s="134">
        <v>8</v>
      </c>
      <c r="J63" s="134">
        <v>8.5</v>
      </c>
    </row>
    <row r="64" spans="1:10" ht="12.75">
      <c r="A64" s="47" t="s">
        <v>215</v>
      </c>
      <c r="B64" s="133">
        <v>40662</v>
      </c>
      <c r="C64" s="47" t="s">
        <v>434</v>
      </c>
      <c r="D64" s="47" t="s">
        <v>214</v>
      </c>
      <c r="E64" s="47" t="s">
        <v>431</v>
      </c>
      <c r="F64" s="58" t="s">
        <v>294</v>
      </c>
      <c r="G64" s="58" t="s">
        <v>173</v>
      </c>
      <c r="H64" s="58" t="s">
        <v>295</v>
      </c>
      <c r="I64" s="134">
        <v>7.5</v>
      </c>
      <c r="J64" s="134">
        <v>7.5</v>
      </c>
    </row>
    <row r="65" spans="1:10" ht="12.75">
      <c r="A65" s="47" t="s">
        <v>215</v>
      </c>
      <c r="B65" s="133">
        <v>40662</v>
      </c>
      <c r="C65" s="47" t="s">
        <v>224</v>
      </c>
      <c r="D65" s="47" t="s">
        <v>214</v>
      </c>
      <c r="E65" s="47" t="s">
        <v>431</v>
      </c>
      <c r="F65" s="58" t="s">
        <v>294</v>
      </c>
      <c r="G65" s="58" t="s">
        <v>173</v>
      </c>
      <c r="H65" s="58" t="s">
        <v>295</v>
      </c>
      <c r="I65" s="134">
        <v>6.5</v>
      </c>
      <c r="J65" s="134">
        <v>8</v>
      </c>
    </row>
    <row r="66" spans="1:10" ht="12.75">
      <c r="A66" s="47" t="s">
        <v>215</v>
      </c>
      <c r="B66" s="133">
        <v>40662</v>
      </c>
      <c r="C66" s="47" t="s">
        <v>303</v>
      </c>
      <c r="D66" s="47" t="s">
        <v>214</v>
      </c>
      <c r="E66" s="47" t="s">
        <v>431</v>
      </c>
      <c r="F66" s="58" t="s">
        <v>294</v>
      </c>
      <c r="G66" s="58" t="s">
        <v>173</v>
      </c>
      <c r="H66" s="58" t="s">
        <v>295</v>
      </c>
      <c r="I66" s="134">
        <v>8</v>
      </c>
      <c r="J66" s="134">
        <v>9.5</v>
      </c>
    </row>
    <row r="67" spans="1:10" ht="12.75">
      <c r="A67" s="136" t="s">
        <v>215</v>
      </c>
      <c r="B67" s="137">
        <v>40662</v>
      </c>
      <c r="C67" s="136" t="s">
        <v>304</v>
      </c>
      <c r="D67" s="136" t="s">
        <v>214</v>
      </c>
      <c r="E67" s="136" t="s">
        <v>431</v>
      </c>
      <c r="F67" s="138" t="s">
        <v>294</v>
      </c>
      <c r="G67" s="138" t="s">
        <v>173</v>
      </c>
      <c r="H67" s="138" t="s">
        <v>295</v>
      </c>
      <c r="I67" s="139">
        <v>6.5</v>
      </c>
      <c r="J67" s="139">
        <v>6.5</v>
      </c>
    </row>
    <row r="68" ht="12.75">
      <c r="A68" s="47" t="s">
        <v>305</v>
      </c>
    </row>
    <row r="69" ht="12.75">
      <c r="A69" s="47" t="s">
        <v>306</v>
      </c>
    </row>
  </sheetData>
  <sheetProtection/>
  <mergeCells count="3">
    <mergeCell ref="A2:J2"/>
    <mergeCell ref="A3:J3"/>
    <mergeCell ref="A1:K1"/>
  </mergeCells>
  <printOptions/>
  <pageMargins left="0.7086614173228347" right="0.7086614173228347" top="1.299212598425197" bottom="0.7480314960629921" header="0.31496062992125984" footer="0.31496062992125984"/>
  <pageSetup horizontalDpi="600" verticalDpi="600" orientation="portrait" paperSize="119"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17"/>
  <sheetViews>
    <sheetView zoomScalePageLayoutView="0" workbookViewId="0" topLeftCell="A45">
      <selection activeCell="A67" sqref="A67:J67"/>
    </sheetView>
  </sheetViews>
  <sheetFormatPr defaultColWidth="11.421875" defaultRowHeight="15"/>
  <cols>
    <col min="1" max="1" width="9.140625" style="47" customWidth="1"/>
    <col min="2" max="2" width="11.421875" style="47" customWidth="1"/>
    <col min="3" max="3" width="19.8515625" style="47" bestFit="1" customWidth="1"/>
    <col min="4" max="4" width="13.00390625" style="47" customWidth="1"/>
    <col min="5" max="5" width="14.7109375" style="47" customWidth="1"/>
    <col min="6" max="6" width="14.421875" style="47" customWidth="1"/>
    <col min="7" max="7" width="17.421875" style="47" bestFit="1" customWidth="1"/>
    <col min="8" max="8" width="14.421875" style="47" customWidth="1"/>
    <col min="9" max="9" width="11.7109375" style="47" customWidth="1"/>
    <col min="10" max="10" width="9.140625" style="47" customWidth="1"/>
    <col min="11" max="11" width="11.421875" style="166" customWidth="1"/>
    <col min="12" max="16384" width="11.421875" style="47" customWidth="1"/>
  </cols>
  <sheetData>
    <row r="1" spans="1:11" ht="12.75">
      <c r="A1" s="197" t="s">
        <v>530</v>
      </c>
      <c r="B1" s="197"/>
      <c r="C1" s="197"/>
      <c r="D1" s="197"/>
      <c r="E1" s="197"/>
      <c r="F1" s="197"/>
      <c r="G1" s="197"/>
      <c r="H1" s="197"/>
      <c r="I1" s="197"/>
      <c r="J1" s="197"/>
      <c r="K1" s="197"/>
    </row>
    <row r="2" spans="1:10" ht="12.75">
      <c r="A2" s="233" t="s">
        <v>435</v>
      </c>
      <c r="B2" s="233"/>
      <c r="C2" s="233"/>
      <c r="D2" s="233"/>
      <c r="E2" s="233"/>
      <c r="F2" s="233"/>
      <c r="G2" s="233"/>
      <c r="H2" s="233"/>
      <c r="I2" s="233"/>
      <c r="J2" s="233"/>
    </row>
    <row r="3" spans="1:10" ht="12.75">
      <c r="A3" s="233" t="s">
        <v>436</v>
      </c>
      <c r="B3" s="233"/>
      <c r="C3" s="233"/>
      <c r="D3" s="233"/>
      <c r="E3" s="233"/>
      <c r="F3" s="233"/>
      <c r="G3" s="233"/>
      <c r="H3" s="233"/>
      <c r="I3" s="233"/>
      <c r="J3" s="233"/>
    </row>
    <row r="4" spans="1:11" ht="26.25">
      <c r="A4" s="145" t="s">
        <v>498</v>
      </c>
      <c r="B4" s="145" t="s">
        <v>499</v>
      </c>
      <c r="C4" s="145" t="s">
        <v>500</v>
      </c>
      <c r="D4" s="145" t="s">
        <v>501</v>
      </c>
      <c r="E4" s="145" t="s">
        <v>502</v>
      </c>
      <c r="F4" s="145" t="s">
        <v>503</v>
      </c>
      <c r="G4" s="145" t="s">
        <v>504</v>
      </c>
      <c r="H4" s="145" t="s">
        <v>505</v>
      </c>
      <c r="I4" s="145" t="s">
        <v>506</v>
      </c>
      <c r="J4" s="144" t="s">
        <v>512</v>
      </c>
      <c r="K4" s="144" t="s">
        <v>520</v>
      </c>
    </row>
    <row r="5" spans="1:11" ht="12.75">
      <c r="A5" s="47" t="s">
        <v>308</v>
      </c>
      <c r="B5" s="133">
        <v>40660</v>
      </c>
      <c r="C5" s="47" t="s">
        <v>428</v>
      </c>
      <c r="D5" s="47" t="s">
        <v>169</v>
      </c>
      <c r="E5" s="47" t="s">
        <v>428</v>
      </c>
      <c r="F5" s="47" t="s">
        <v>428</v>
      </c>
      <c r="G5" s="47" t="s">
        <v>309</v>
      </c>
      <c r="H5" s="47" t="s">
        <v>428</v>
      </c>
      <c r="I5" s="47" t="s">
        <v>310</v>
      </c>
      <c r="J5" s="134">
        <v>1800</v>
      </c>
      <c r="K5" s="168" t="s">
        <v>311</v>
      </c>
    </row>
    <row r="6" spans="1:11" ht="12.75">
      <c r="A6" s="47" t="s">
        <v>308</v>
      </c>
      <c r="B6" s="133">
        <v>40660</v>
      </c>
      <c r="C6" s="47" t="s">
        <v>428</v>
      </c>
      <c r="D6" s="47" t="s">
        <v>169</v>
      </c>
      <c r="E6" s="47" t="s">
        <v>428</v>
      </c>
      <c r="F6" s="47" t="s">
        <v>428</v>
      </c>
      <c r="G6" s="47" t="s">
        <v>312</v>
      </c>
      <c r="H6" s="47" t="s">
        <v>428</v>
      </c>
      <c r="I6" s="47" t="s">
        <v>313</v>
      </c>
      <c r="J6" s="134">
        <v>155</v>
      </c>
      <c r="K6" s="168" t="s">
        <v>311</v>
      </c>
    </row>
    <row r="7" spans="1:11" ht="12.75">
      <c r="A7" s="47" t="s">
        <v>308</v>
      </c>
      <c r="B7" s="133">
        <v>40660</v>
      </c>
      <c r="C7" s="47" t="s">
        <v>428</v>
      </c>
      <c r="D7" s="47" t="s">
        <v>169</v>
      </c>
      <c r="E7" s="47" t="s">
        <v>428</v>
      </c>
      <c r="F7" s="47" t="s">
        <v>428</v>
      </c>
      <c r="G7" s="47" t="s">
        <v>314</v>
      </c>
      <c r="H7" s="47" t="s">
        <v>428</v>
      </c>
      <c r="I7" s="47" t="s">
        <v>313</v>
      </c>
      <c r="J7" s="134">
        <v>120</v>
      </c>
      <c r="K7" s="168" t="s">
        <v>311</v>
      </c>
    </row>
    <row r="8" spans="1:11" ht="12.75">
      <c r="A8" s="47" t="s">
        <v>315</v>
      </c>
      <c r="B8" s="133">
        <v>40660</v>
      </c>
      <c r="C8" s="47" t="s">
        <v>316</v>
      </c>
      <c r="D8" s="47" t="s">
        <v>91</v>
      </c>
      <c r="E8" s="47" t="s">
        <v>428</v>
      </c>
      <c r="F8" s="47" t="s">
        <v>428</v>
      </c>
      <c r="G8" s="47" t="s">
        <v>317</v>
      </c>
      <c r="H8" s="47" t="s">
        <v>428</v>
      </c>
      <c r="I8" s="47" t="s">
        <v>318</v>
      </c>
      <c r="J8" s="134">
        <v>950</v>
      </c>
      <c r="K8" s="168" t="s">
        <v>311</v>
      </c>
    </row>
    <row r="9" spans="1:11" ht="12.75">
      <c r="A9" s="47" t="s">
        <v>167</v>
      </c>
      <c r="B9" s="133">
        <v>40660</v>
      </c>
      <c r="C9" s="47" t="s">
        <v>319</v>
      </c>
      <c r="D9" s="47" t="s">
        <v>169</v>
      </c>
      <c r="E9" s="47" t="s">
        <v>428</v>
      </c>
      <c r="F9" s="47" t="s">
        <v>428</v>
      </c>
      <c r="G9" s="47" t="s">
        <v>320</v>
      </c>
      <c r="H9" s="47" t="s">
        <v>428</v>
      </c>
      <c r="I9" s="47" t="s">
        <v>182</v>
      </c>
      <c r="J9" s="134">
        <v>900</v>
      </c>
      <c r="K9" s="168" t="s">
        <v>311</v>
      </c>
    </row>
    <row r="10" spans="1:11" ht="12.75">
      <c r="A10" s="47" t="s">
        <v>167</v>
      </c>
      <c r="B10" s="133">
        <v>40660</v>
      </c>
      <c r="C10" s="47" t="s">
        <v>168</v>
      </c>
      <c r="D10" s="47" t="s">
        <v>169</v>
      </c>
      <c r="E10" s="47" t="s">
        <v>428</v>
      </c>
      <c r="F10" s="47" t="s">
        <v>428</v>
      </c>
      <c r="G10" s="47" t="s">
        <v>314</v>
      </c>
      <c r="H10" s="47" t="s">
        <v>428</v>
      </c>
      <c r="I10" s="47" t="s">
        <v>252</v>
      </c>
      <c r="J10" s="134">
        <v>1200</v>
      </c>
      <c r="K10" s="168" t="s">
        <v>311</v>
      </c>
    </row>
    <row r="11" spans="1:11" ht="12.75">
      <c r="A11" s="47" t="s">
        <v>167</v>
      </c>
      <c r="B11" s="133">
        <v>40660</v>
      </c>
      <c r="C11" s="47" t="s">
        <v>321</v>
      </c>
      <c r="D11" s="47" t="s">
        <v>169</v>
      </c>
      <c r="E11" s="47" t="s">
        <v>428</v>
      </c>
      <c r="F11" s="47" t="s">
        <v>428</v>
      </c>
      <c r="G11" s="47" t="s">
        <v>314</v>
      </c>
      <c r="H11" s="47" t="s">
        <v>428</v>
      </c>
      <c r="I11" s="47" t="s">
        <v>177</v>
      </c>
      <c r="J11" s="134">
        <v>600</v>
      </c>
      <c r="K11" s="168" t="s">
        <v>311</v>
      </c>
    </row>
    <row r="12" spans="1:11" ht="12.75">
      <c r="A12" s="47" t="s">
        <v>167</v>
      </c>
      <c r="B12" s="133">
        <v>40660</v>
      </c>
      <c r="C12" s="47" t="s">
        <v>319</v>
      </c>
      <c r="D12" s="47" t="s">
        <v>169</v>
      </c>
      <c r="E12" s="47" t="s">
        <v>428</v>
      </c>
      <c r="F12" s="47" t="s">
        <v>428</v>
      </c>
      <c r="G12" s="47" t="s">
        <v>314</v>
      </c>
      <c r="H12" s="47" t="s">
        <v>428</v>
      </c>
      <c r="I12" s="47" t="s">
        <v>182</v>
      </c>
      <c r="J12" s="134">
        <v>750</v>
      </c>
      <c r="K12" s="168" t="s">
        <v>311</v>
      </c>
    </row>
    <row r="13" spans="1:11" ht="12.75">
      <c r="A13" s="47" t="s">
        <v>167</v>
      </c>
      <c r="B13" s="133">
        <v>40660</v>
      </c>
      <c r="C13" s="47" t="s">
        <v>168</v>
      </c>
      <c r="D13" s="47" t="s">
        <v>169</v>
      </c>
      <c r="E13" s="47" t="s">
        <v>428</v>
      </c>
      <c r="F13" s="47" t="s">
        <v>428</v>
      </c>
      <c r="G13" s="47" t="s">
        <v>317</v>
      </c>
      <c r="H13" s="47" t="s">
        <v>428</v>
      </c>
      <c r="I13" s="47" t="s">
        <v>252</v>
      </c>
      <c r="J13" s="134">
        <v>795</v>
      </c>
      <c r="K13" s="168" t="s">
        <v>311</v>
      </c>
    </row>
    <row r="14" spans="1:11" ht="12.75">
      <c r="A14" s="47" t="s">
        <v>167</v>
      </c>
      <c r="B14" s="133">
        <v>40660</v>
      </c>
      <c r="C14" s="47" t="s">
        <v>321</v>
      </c>
      <c r="D14" s="47" t="s">
        <v>169</v>
      </c>
      <c r="E14" s="47" t="s">
        <v>428</v>
      </c>
      <c r="F14" s="47" t="s">
        <v>428</v>
      </c>
      <c r="G14" s="47" t="s">
        <v>317</v>
      </c>
      <c r="H14" s="47" t="s">
        <v>428</v>
      </c>
      <c r="I14" s="47" t="s">
        <v>177</v>
      </c>
      <c r="J14" s="134">
        <v>650</v>
      </c>
      <c r="K14" s="168" t="s">
        <v>311</v>
      </c>
    </row>
    <row r="15" spans="1:11" ht="12.75">
      <c r="A15" s="47" t="s">
        <v>167</v>
      </c>
      <c r="B15" s="133">
        <v>40660</v>
      </c>
      <c r="C15" s="47" t="s">
        <v>322</v>
      </c>
      <c r="D15" s="47" t="s">
        <v>169</v>
      </c>
      <c r="E15" s="47" t="s">
        <v>428</v>
      </c>
      <c r="F15" s="47" t="s">
        <v>428</v>
      </c>
      <c r="G15" s="47" t="s">
        <v>317</v>
      </c>
      <c r="H15" s="47" t="s">
        <v>428</v>
      </c>
      <c r="I15" s="47" t="s">
        <v>323</v>
      </c>
      <c r="J15" s="134">
        <v>1300</v>
      </c>
      <c r="K15" s="168" t="s">
        <v>311</v>
      </c>
    </row>
    <row r="16" spans="1:11" ht="12.75">
      <c r="A16" s="47" t="s">
        <v>167</v>
      </c>
      <c r="B16" s="133">
        <v>40660</v>
      </c>
      <c r="C16" s="47" t="s">
        <v>319</v>
      </c>
      <c r="D16" s="47" t="s">
        <v>169</v>
      </c>
      <c r="E16" s="47" t="s">
        <v>428</v>
      </c>
      <c r="F16" s="47" t="s">
        <v>428</v>
      </c>
      <c r="G16" s="47" t="s">
        <v>317</v>
      </c>
      <c r="H16" s="47" t="s">
        <v>428</v>
      </c>
      <c r="I16" s="47" t="s">
        <v>182</v>
      </c>
      <c r="J16" s="134">
        <v>825</v>
      </c>
      <c r="K16" s="168" t="s">
        <v>311</v>
      </c>
    </row>
    <row r="17" spans="1:11" ht="12.75">
      <c r="A17" s="47" t="s">
        <v>167</v>
      </c>
      <c r="B17" s="133">
        <v>40660</v>
      </c>
      <c r="C17" s="47" t="s">
        <v>168</v>
      </c>
      <c r="D17" s="47" t="s">
        <v>169</v>
      </c>
      <c r="E17" s="47" t="s">
        <v>428</v>
      </c>
      <c r="F17" s="47" t="s">
        <v>428</v>
      </c>
      <c r="G17" s="47" t="s">
        <v>324</v>
      </c>
      <c r="H17" s="47" t="s">
        <v>428</v>
      </c>
      <c r="I17" s="47" t="s">
        <v>252</v>
      </c>
      <c r="J17" s="134">
        <v>1000</v>
      </c>
      <c r="K17" s="168" t="s">
        <v>311</v>
      </c>
    </row>
    <row r="18" spans="1:11" ht="12.75">
      <c r="A18" s="47" t="s">
        <v>167</v>
      </c>
      <c r="B18" s="133">
        <v>40660</v>
      </c>
      <c r="C18" s="47" t="s">
        <v>168</v>
      </c>
      <c r="D18" s="47" t="s">
        <v>214</v>
      </c>
      <c r="E18" s="47" t="s">
        <v>428</v>
      </c>
      <c r="F18" s="47" t="s">
        <v>428</v>
      </c>
      <c r="G18" s="47" t="s">
        <v>309</v>
      </c>
      <c r="H18" s="47" t="s">
        <v>428</v>
      </c>
      <c r="I18" s="47" t="s">
        <v>182</v>
      </c>
      <c r="J18" s="134">
        <v>750</v>
      </c>
      <c r="K18" s="168" t="s">
        <v>311</v>
      </c>
    </row>
    <row r="19" spans="1:11" ht="12.75">
      <c r="A19" s="47" t="s">
        <v>167</v>
      </c>
      <c r="B19" s="133">
        <v>40660</v>
      </c>
      <c r="C19" s="47" t="s">
        <v>325</v>
      </c>
      <c r="D19" s="47" t="s">
        <v>214</v>
      </c>
      <c r="E19" s="47" t="s">
        <v>428</v>
      </c>
      <c r="F19" s="47" t="s">
        <v>428</v>
      </c>
      <c r="G19" s="47" t="s">
        <v>309</v>
      </c>
      <c r="H19" s="47" t="s">
        <v>428</v>
      </c>
      <c r="I19" s="47" t="s">
        <v>182</v>
      </c>
      <c r="J19" s="134">
        <v>750</v>
      </c>
      <c r="K19" s="168" t="s">
        <v>311</v>
      </c>
    </row>
    <row r="20" spans="1:11" ht="12.75">
      <c r="A20" s="47" t="s">
        <v>167</v>
      </c>
      <c r="B20" s="133">
        <v>40660</v>
      </c>
      <c r="C20" s="47" t="s">
        <v>326</v>
      </c>
      <c r="D20" s="47" t="s">
        <v>214</v>
      </c>
      <c r="E20" s="47" t="s">
        <v>428</v>
      </c>
      <c r="F20" s="47" t="s">
        <v>428</v>
      </c>
      <c r="G20" s="47" t="s">
        <v>320</v>
      </c>
      <c r="H20" s="47" t="s">
        <v>428</v>
      </c>
      <c r="I20" s="47" t="s">
        <v>182</v>
      </c>
      <c r="J20" s="134">
        <v>900</v>
      </c>
      <c r="K20" s="168" t="s">
        <v>311</v>
      </c>
    </row>
    <row r="21" spans="1:11" ht="12.75">
      <c r="A21" s="47" t="s">
        <v>167</v>
      </c>
      <c r="B21" s="133">
        <v>40660</v>
      </c>
      <c r="C21" s="47" t="s">
        <v>325</v>
      </c>
      <c r="D21" s="47" t="s">
        <v>214</v>
      </c>
      <c r="E21" s="47" t="s">
        <v>428</v>
      </c>
      <c r="F21" s="47" t="s">
        <v>428</v>
      </c>
      <c r="G21" s="47" t="s">
        <v>312</v>
      </c>
      <c r="H21" s="47" t="s">
        <v>428</v>
      </c>
      <c r="I21" s="47" t="s">
        <v>182</v>
      </c>
      <c r="J21" s="134">
        <v>825</v>
      </c>
      <c r="K21" s="168" t="s">
        <v>311</v>
      </c>
    </row>
    <row r="22" spans="1:11" ht="12.75">
      <c r="A22" s="47" t="s">
        <v>167</v>
      </c>
      <c r="B22" s="133">
        <v>40660</v>
      </c>
      <c r="C22" s="47" t="s">
        <v>168</v>
      </c>
      <c r="D22" s="47" t="s">
        <v>214</v>
      </c>
      <c r="E22" s="47" t="s">
        <v>428</v>
      </c>
      <c r="F22" s="47" t="s">
        <v>428</v>
      </c>
      <c r="G22" s="47" t="s">
        <v>317</v>
      </c>
      <c r="H22" s="47" t="s">
        <v>428</v>
      </c>
      <c r="I22" s="47" t="s">
        <v>182</v>
      </c>
      <c r="J22" s="134">
        <v>850</v>
      </c>
      <c r="K22" s="168" t="s">
        <v>311</v>
      </c>
    </row>
    <row r="23" spans="1:11" ht="12.75">
      <c r="A23" s="47" t="s">
        <v>167</v>
      </c>
      <c r="B23" s="133">
        <v>40660</v>
      </c>
      <c r="C23" s="47" t="s">
        <v>326</v>
      </c>
      <c r="D23" s="47" t="s">
        <v>214</v>
      </c>
      <c r="E23" s="47" t="s">
        <v>428</v>
      </c>
      <c r="F23" s="47" t="s">
        <v>428</v>
      </c>
      <c r="G23" s="47" t="s">
        <v>317</v>
      </c>
      <c r="H23" s="47" t="s">
        <v>428</v>
      </c>
      <c r="I23" s="47" t="s">
        <v>182</v>
      </c>
      <c r="J23" s="134">
        <v>950</v>
      </c>
      <c r="K23" s="168" t="s">
        <v>311</v>
      </c>
    </row>
    <row r="24" spans="1:11" ht="12.75">
      <c r="A24" s="47" t="s">
        <v>167</v>
      </c>
      <c r="B24" s="133">
        <v>40660</v>
      </c>
      <c r="C24" s="47" t="s">
        <v>325</v>
      </c>
      <c r="D24" s="47" t="s">
        <v>214</v>
      </c>
      <c r="E24" s="47" t="s">
        <v>428</v>
      </c>
      <c r="F24" s="47" t="s">
        <v>428</v>
      </c>
      <c r="G24" s="47" t="s">
        <v>317</v>
      </c>
      <c r="H24" s="47" t="s">
        <v>428</v>
      </c>
      <c r="I24" s="47" t="s">
        <v>182</v>
      </c>
      <c r="J24" s="134">
        <v>950</v>
      </c>
      <c r="K24" s="168" t="s">
        <v>311</v>
      </c>
    </row>
    <row r="25" spans="1:11" ht="12.75">
      <c r="A25" s="47" t="s">
        <v>327</v>
      </c>
      <c r="B25" s="133">
        <v>40660</v>
      </c>
      <c r="C25" s="47" t="s">
        <v>428</v>
      </c>
      <c r="D25" s="47" t="s">
        <v>250</v>
      </c>
      <c r="E25" s="47" t="s">
        <v>428</v>
      </c>
      <c r="F25" s="47" t="s">
        <v>428</v>
      </c>
      <c r="G25" s="47" t="s">
        <v>312</v>
      </c>
      <c r="H25" s="47" t="s">
        <v>428</v>
      </c>
      <c r="I25" s="47" t="s">
        <v>194</v>
      </c>
      <c r="J25" s="134">
        <v>1250</v>
      </c>
      <c r="K25" s="168" t="s">
        <v>311</v>
      </c>
    </row>
    <row r="26" spans="1:11" ht="12.75">
      <c r="A26" s="47" t="s">
        <v>328</v>
      </c>
      <c r="B26" s="133">
        <v>40660</v>
      </c>
      <c r="C26" s="47" t="s">
        <v>428</v>
      </c>
      <c r="D26" s="47" t="s">
        <v>91</v>
      </c>
      <c r="E26" s="47" t="s">
        <v>428</v>
      </c>
      <c r="F26" s="47" t="s">
        <v>428</v>
      </c>
      <c r="G26" s="47" t="s">
        <v>320</v>
      </c>
      <c r="H26" s="47" t="s">
        <v>428</v>
      </c>
      <c r="I26" s="47" t="s">
        <v>310</v>
      </c>
      <c r="J26" s="134">
        <v>700</v>
      </c>
      <c r="K26" s="168" t="s">
        <v>311</v>
      </c>
    </row>
    <row r="27" spans="1:11" ht="12.75">
      <c r="A27" s="47" t="s">
        <v>328</v>
      </c>
      <c r="B27" s="133">
        <v>40660</v>
      </c>
      <c r="C27" s="47" t="s">
        <v>428</v>
      </c>
      <c r="D27" s="47" t="s">
        <v>91</v>
      </c>
      <c r="E27" s="47" t="s">
        <v>428</v>
      </c>
      <c r="F27" s="47" t="s">
        <v>428</v>
      </c>
      <c r="G27" s="47" t="s">
        <v>312</v>
      </c>
      <c r="H27" s="47" t="s">
        <v>428</v>
      </c>
      <c r="I27" s="47" t="s">
        <v>310</v>
      </c>
      <c r="J27" s="134">
        <v>800</v>
      </c>
      <c r="K27" s="168" t="s">
        <v>311</v>
      </c>
    </row>
    <row r="28" spans="1:11" ht="12.75">
      <c r="A28" s="47" t="s">
        <v>328</v>
      </c>
      <c r="B28" s="133">
        <v>40660</v>
      </c>
      <c r="C28" s="47" t="s">
        <v>428</v>
      </c>
      <c r="D28" s="47" t="s">
        <v>91</v>
      </c>
      <c r="E28" s="47" t="s">
        <v>428</v>
      </c>
      <c r="F28" s="47" t="s">
        <v>428</v>
      </c>
      <c r="G28" s="47" t="s">
        <v>314</v>
      </c>
      <c r="H28" s="47" t="s">
        <v>428</v>
      </c>
      <c r="I28" s="47" t="s">
        <v>310</v>
      </c>
      <c r="J28" s="134">
        <v>725</v>
      </c>
      <c r="K28" s="168" t="s">
        <v>311</v>
      </c>
    </row>
    <row r="29" spans="1:11" ht="12.75">
      <c r="A29" s="47" t="s">
        <v>255</v>
      </c>
      <c r="B29" s="133">
        <v>40660</v>
      </c>
      <c r="C29" s="47" t="s">
        <v>259</v>
      </c>
      <c r="D29" s="47" t="s">
        <v>197</v>
      </c>
      <c r="E29" s="47" t="s">
        <v>428</v>
      </c>
      <c r="F29" s="47" t="s">
        <v>428</v>
      </c>
      <c r="G29" s="47" t="s">
        <v>317</v>
      </c>
      <c r="H29" s="47" t="s">
        <v>428</v>
      </c>
      <c r="I29" s="47" t="s">
        <v>252</v>
      </c>
      <c r="J29" s="134">
        <v>950</v>
      </c>
      <c r="K29" s="168" t="s">
        <v>311</v>
      </c>
    </row>
    <row r="30" spans="1:11" ht="12.75">
      <c r="A30" s="47" t="s">
        <v>255</v>
      </c>
      <c r="B30" s="133">
        <v>40660</v>
      </c>
      <c r="C30" s="47" t="s">
        <v>259</v>
      </c>
      <c r="D30" s="47" t="s">
        <v>250</v>
      </c>
      <c r="E30" s="47" t="s">
        <v>428</v>
      </c>
      <c r="F30" s="47" t="s">
        <v>428</v>
      </c>
      <c r="G30" s="47" t="s">
        <v>312</v>
      </c>
      <c r="H30" s="47" t="s">
        <v>428</v>
      </c>
      <c r="I30" s="47" t="s">
        <v>252</v>
      </c>
      <c r="J30" s="134">
        <v>1325</v>
      </c>
      <c r="K30" s="168" t="s">
        <v>311</v>
      </c>
    </row>
    <row r="31" spans="1:11" ht="12.75">
      <c r="A31" s="47" t="s">
        <v>255</v>
      </c>
      <c r="B31" s="133">
        <v>40660</v>
      </c>
      <c r="C31" s="47" t="s">
        <v>259</v>
      </c>
      <c r="D31" s="47" t="s">
        <v>250</v>
      </c>
      <c r="E31" s="47" t="s">
        <v>428</v>
      </c>
      <c r="F31" s="47" t="s">
        <v>428</v>
      </c>
      <c r="G31" s="47" t="s">
        <v>314</v>
      </c>
      <c r="H31" s="47" t="s">
        <v>428</v>
      </c>
      <c r="I31" s="47" t="s">
        <v>252</v>
      </c>
      <c r="J31" s="134">
        <v>1000</v>
      </c>
      <c r="K31" s="168" t="s">
        <v>311</v>
      </c>
    </row>
    <row r="32" spans="1:11" ht="12.75">
      <c r="A32" s="47" t="s">
        <v>255</v>
      </c>
      <c r="B32" s="133">
        <v>40660</v>
      </c>
      <c r="C32" s="47" t="s">
        <v>259</v>
      </c>
      <c r="D32" s="47" t="s">
        <v>214</v>
      </c>
      <c r="E32" s="47" t="s">
        <v>428</v>
      </c>
      <c r="F32" s="47" t="s">
        <v>428</v>
      </c>
      <c r="G32" s="47" t="s">
        <v>314</v>
      </c>
      <c r="H32" s="47" t="s">
        <v>428</v>
      </c>
      <c r="I32" s="47" t="s">
        <v>252</v>
      </c>
      <c r="J32" s="134">
        <v>1400</v>
      </c>
      <c r="K32" s="168" t="s">
        <v>311</v>
      </c>
    </row>
    <row r="33" spans="1:11" ht="12.75">
      <c r="A33" s="47" t="s">
        <v>255</v>
      </c>
      <c r="B33" s="133">
        <v>40660</v>
      </c>
      <c r="C33" s="47" t="s">
        <v>259</v>
      </c>
      <c r="D33" s="47" t="s">
        <v>214</v>
      </c>
      <c r="E33" s="47" t="s">
        <v>428</v>
      </c>
      <c r="F33" s="47" t="s">
        <v>428</v>
      </c>
      <c r="G33" s="47" t="s">
        <v>317</v>
      </c>
      <c r="H33" s="47" t="s">
        <v>428</v>
      </c>
      <c r="I33" s="47" t="s">
        <v>252</v>
      </c>
      <c r="J33" s="134">
        <v>1100</v>
      </c>
      <c r="K33" s="168" t="s">
        <v>311</v>
      </c>
    </row>
    <row r="34" spans="1:11" ht="12.75">
      <c r="A34" s="47" t="s">
        <v>255</v>
      </c>
      <c r="B34" s="133">
        <v>40660</v>
      </c>
      <c r="C34" s="47" t="s">
        <v>259</v>
      </c>
      <c r="D34" s="47" t="s">
        <v>329</v>
      </c>
      <c r="E34" s="47" t="s">
        <v>428</v>
      </c>
      <c r="F34" s="47" t="s">
        <v>428</v>
      </c>
      <c r="G34" s="47" t="s">
        <v>317</v>
      </c>
      <c r="H34" s="47" t="s">
        <v>428</v>
      </c>
      <c r="I34" s="47" t="s">
        <v>252</v>
      </c>
      <c r="J34" s="134">
        <v>1030</v>
      </c>
      <c r="K34" s="168" t="s">
        <v>311</v>
      </c>
    </row>
    <row r="35" spans="1:11" ht="12.75">
      <c r="A35" s="47" t="s">
        <v>189</v>
      </c>
      <c r="B35" s="133">
        <v>40660</v>
      </c>
      <c r="C35" s="47" t="s">
        <v>190</v>
      </c>
      <c r="D35" s="47" t="s">
        <v>197</v>
      </c>
      <c r="E35" s="47" t="s">
        <v>428</v>
      </c>
      <c r="F35" s="47" t="s">
        <v>428</v>
      </c>
      <c r="G35" s="47" t="s">
        <v>312</v>
      </c>
      <c r="H35" s="47" t="s">
        <v>428</v>
      </c>
      <c r="I35" s="47" t="s">
        <v>192</v>
      </c>
      <c r="J35" s="134">
        <v>1300</v>
      </c>
      <c r="K35" s="168" t="s">
        <v>311</v>
      </c>
    </row>
    <row r="36" spans="1:11" ht="12.75">
      <c r="A36" s="47" t="s">
        <v>189</v>
      </c>
      <c r="B36" s="133">
        <v>40660</v>
      </c>
      <c r="C36" s="47" t="s">
        <v>190</v>
      </c>
      <c r="D36" s="47" t="s">
        <v>197</v>
      </c>
      <c r="E36" s="47" t="s">
        <v>428</v>
      </c>
      <c r="F36" s="47" t="s">
        <v>428</v>
      </c>
      <c r="G36" s="47" t="s">
        <v>317</v>
      </c>
      <c r="H36" s="47" t="s">
        <v>428</v>
      </c>
      <c r="I36" s="47" t="s">
        <v>192</v>
      </c>
      <c r="J36" s="134">
        <v>1300</v>
      </c>
      <c r="K36" s="168" t="s">
        <v>311</v>
      </c>
    </row>
    <row r="37" spans="1:11" ht="12.75">
      <c r="A37" s="47" t="s">
        <v>189</v>
      </c>
      <c r="B37" s="133">
        <v>40660</v>
      </c>
      <c r="C37" s="47" t="s">
        <v>190</v>
      </c>
      <c r="D37" s="47" t="s">
        <v>91</v>
      </c>
      <c r="E37" s="47" t="s">
        <v>428</v>
      </c>
      <c r="F37" s="47" t="s">
        <v>428</v>
      </c>
      <c r="G37" s="47" t="s">
        <v>309</v>
      </c>
      <c r="H37" s="47" t="s">
        <v>428</v>
      </c>
      <c r="I37" s="47" t="s">
        <v>192</v>
      </c>
      <c r="J37" s="134">
        <v>1425</v>
      </c>
      <c r="K37" s="168" t="s">
        <v>311</v>
      </c>
    </row>
    <row r="38" spans="1:11" ht="12.75">
      <c r="A38" s="47" t="s">
        <v>189</v>
      </c>
      <c r="B38" s="133">
        <v>40660</v>
      </c>
      <c r="C38" s="47" t="s">
        <v>190</v>
      </c>
      <c r="D38" s="47" t="s">
        <v>91</v>
      </c>
      <c r="E38" s="47" t="s">
        <v>428</v>
      </c>
      <c r="F38" s="47" t="s">
        <v>428</v>
      </c>
      <c r="G38" s="47" t="s">
        <v>312</v>
      </c>
      <c r="H38" s="47" t="s">
        <v>428</v>
      </c>
      <c r="I38" s="47" t="s">
        <v>192</v>
      </c>
      <c r="J38" s="134">
        <v>1350</v>
      </c>
      <c r="K38" s="168" t="s">
        <v>311</v>
      </c>
    </row>
    <row r="39" spans="1:11" ht="12.75">
      <c r="A39" s="47" t="s">
        <v>189</v>
      </c>
      <c r="B39" s="133">
        <v>40660</v>
      </c>
      <c r="C39" s="47" t="s">
        <v>190</v>
      </c>
      <c r="D39" s="47" t="s">
        <v>91</v>
      </c>
      <c r="E39" s="47" t="s">
        <v>428</v>
      </c>
      <c r="F39" s="47" t="s">
        <v>428</v>
      </c>
      <c r="G39" s="47" t="s">
        <v>314</v>
      </c>
      <c r="H39" s="47" t="s">
        <v>428</v>
      </c>
      <c r="I39" s="47" t="s">
        <v>192</v>
      </c>
      <c r="J39" s="134">
        <v>1450</v>
      </c>
      <c r="K39" s="168" t="s">
        <v>311</v>
      </c>
    </row>
    <row r="40" spans="1:11" ht="12.75">
      <c r="A40" s="47" t="s">
        <v>189</v>
      </c>
      <c r="B40" s="133">
        <v>40660</v>
      </c>
      <c r="C40" s="47" t="s">
        <v>190</v>
      </c>
      <c r="D40" s="47" t="s">
        <v>91</v>
      </c>
      <c r="E40" s="47" t="s">
        <v>428</v>
      </c>
      <c r="F40" s="47" t="s">
        <v>428</v>
      </c>
      <c r="G40" s="47" t="s">
        <v>317</v>
      </c>
      <c r="H40" s="47" t="s">
        <v>428</v>
      </c>
      <c r="I40" s="47" t="s">
        <v>192</v>
      </c>
      <c r="J40" s="134">
        <v>1450</v>
      </c>
      <c r="K40" s="168" t="s">
        <v>311</v>
      </c>
    </row>
    <row r="41" spans="1:11" ht="12.75">
      <c r="A41" s="47" t="s">
        <v>189</v>
      </c>
      <c r="B41" s="133">
        <v>40660</v>
      </c>
      <c r="C41" s="47" t="s">
        <v>236</v>
      </c>
      <c r="D41" s="47" t="s">
        <v>169</v>
      </c>
      <c r="E41" s="47" t="s">
        <v>428</v>
      </c>
      <c r="F41" s="47" t="s">
        <v>428</v>
      </c>
      <c r="G41" s="47" t="s">
        <v>317</v>
      </c>
      <c r="H41" s="47" t="s">
        <v>428</v>
      </c>
      <c r="I41" s="47" t="s">
        <v>192</v>
      </c>
      <c r="J41" s="134">
        <v>1600</v>
      </c>
      <c r="K41" s="168" t="s">
        <v>311</v>
      </c>
    </row>
    <row r="42" spans="1:11" ht="12.75">
      <c r="A42" s="47" t="s">
        <v>189</v>
      </c>
      <c r="B42" s="133">
        <v>40660</v>
      </c>
      <c r="C42" s="47" t="s">
        <v>330</v>
      </c>
      <c r="D42" s="47" t="s">
        <v>169</v>
      </c>
      <c r="E42" s="47" t="s">
        <v>428</v>
      </c>
      <c r="F42" s="47" t="s">
        <v>428</v>
      </c>
      <c r="G42" s="47" t="s">
        <v>317</v>
      </c>
      <c r="H42" s="47" t="s">
        <v>428</v>
      </c>
      <c r="I42" s="47" t="s">
        <v>331</v>
      </c>
      <c r="J42" s="134">
        <v>1700</v>
      </c>
      <c r="K42" s="168" t="s">
        <v>311</v>
      </c>
    </row>
    <row r="43" spans="1:11" ht="12.75">
      <c r="A43" s="47" t="s">
        <v>189</v>
      </c>
      <c r="B43" s="133">
        <v>40660</v>
      </c>
      <c r="C43" s="47" t="s">
        <v>332</v>
      </c>
      <c r="D43" s="47" t="s">
        <v>169</v>
      </c>
      <c r="E43" s="47" t="s">
        <v>428</v>
      </c>
      <c r="F43" s="47" t="s">
        <v>428</v>
      </c>
      <c r="G43" s="47" t="s">
        <v>317</v>
      </c>
      <c r="H43" s="47" t="s">
        <v>428</v>
      </c>
      <c r="I43" s="47" t="s">
        <v>192</v>
      </c>
      <c r="J43" s="134">
        <v>1700</v>
      </c>
      <c r="K43" s="168" t="s">
        <v>311</v>
      </c>
    </row>
    <row r="44" spans="1:11" ht="12.75">
      <c r="A44" s="47" t="s">
        <v>189</v>
      </c>
      <c r="B44" s="133">
        <v>40660</v>
      </c>
      <c r="C44" s="47" t="s">
        <v>190</v>
      </c>
      <c r="D44" s="47" t="s">
        <v>169</v>
      </c>
      <c r="E44" s="47" t="s">
        <v>428</v>
      </c>
      <c r="F44" s="47" t="s">
        <v>428</v>
      </c>
      <c r="G44" s="47" t="s">
        <v>317</v>
      </c>
      <c r="H44" s="47" t="s">
        <v>428</v>
      </c>
      <c r="I44" s="47" t="s">
        <v>323</v>
      </c>
      <c r="J44" s="134">
        <v>1450</v>
      </c>
      <c r="K44" s="168" t="s">
        <v>311</v>
      </c>
    </row>
    <row r="45" spans="1:11" ht="12.75">
      <c r="A45" s="47" t="s">
        <v>189</v>
      </c>
      <c r="B45" s="133">
        <v>40660</v>
      </c>
      <c r="C45" s="47" t="s">
        <v>333</v>
      </c>
      <c r="D45" s="47" t="s">
        <v>181</v>
      </c>
      <c r="E45" s="47" t="s">
        <v>428</v>
      </c>
      <c r="F45" s="47" t="s">
        <v>428</v>
      </c>
      <c r="G45" s="47" t="s">
        <v>309</v>
      </c>
      <c r="H45" s="47" t="s">
        <v>428</v>
      </c>
      <c r="I45" s="47" t="s">
        <v>192</v>
      </c>
      <c r="J45" s="134">
        <v>1900</v>
      </c>
      <c r="K45" s="168" t="s">
        <v>311</v>
      </c>
    </row>
    <row r="46" spans="1:11" ht="12.75">
      <c r="A46" s="47" t="s">
        <v>189</v>
      </c>
      <c r="B46" s="133">
        <v>40660</v>
      </c>
      <c r="C46" s="47" t="s">
        <v>333</v>
      </c>
      <c r="D46" s="47" t="s">
        <v>181</v>
      </c>
      <c r="E46" s="47" t="s">
        <v>428</v>
      </c>
      <c r="F46" s="47" t="s">
        <v>428</v>
      </c>
      <c r="G46" s="47" t="s">
        <v>320</v>
      </c>
      <c r="H46" s="47" t="s">
        <v>428</v>
      </c>
      <c r="I46" s="47" t="s">
        <v>192</v>
      </c>
      <c r="J46" s="134">
        <v>1750</v>
      </c>
      <c r="K46" s="168" t="s">
        <v>311</v>
      </c>
    </row>
    <row r="47" spans="1:11" ht="12.75">
      <c r="A47" s="47" t="s">
        <v>189</v>
      </c>
      <c r="B47" s="133">
        <v>40660</v>
      </c>
      <c r="C47" s="47" t="s">
        <v>190</v>
      </c>
      <c r="D47" s="47" t="s">
        <v>181</v>
      </c>
      <c r="E47" s="47" t="s">
        <v>428</v>
      </c>
      <c r="F47" s="47" t="s">
        <v>428</v>
      </c>
      <c r="G47" s="47" t="s">
        <v>312</v>
      </c>
      <c r="H47" s="47" t="s">
        <v>428</v>
      </c>
      <c r="I47" s="47" t="s">
        <v>192</v>
      </c>
      <c r="J47" s="134">
        <v>2350</v>
      </c>
      <c r="K47" s="168" t="s">
        <v>311</v>
      </c>
    </row>
    <row r="48" spans="1:11" ht="12.75">
      <c r="A48" s="47" t="s">
        <v>189</v>
      </c>
      <c r="B48" s="133">
        <v>40660</v>
      </c>
      <c r="C48" s="47" t="s">
        <v>274</v>
      </c>
      <c r="D48" s="47" t="s">
        <v>181</v>
      </c>
      <c r="E48" s="47" t="s">
        <v>428</v>
      </c>
      <c r="F48" s="47" t="s">
        <v>428</v>
      </c>
      <c r="G48" s="47" t="s">
        <v>317</v>
      </c>
      <c r="H48" s="47" t="s">
        <v>428</v>
      </c>
      <c r="I48" s="47" t="s">
        <v>192</v>
      </c>
      <c r="J48" s="134">
        <v>1850</v>
      </c>
      <c r="K48" s="168" t="s">
        <v>311</v>
      </c>
    </row>
    <row r="49" spans="1:11" ht="12.75">
      <c r="A49" s="47" t="s">
        <v>189</v>
      </c>
      <c r="B49" s="133">
        <v>40660</v>
      </c>
      <c r="C49" s="47" t="s">
        <v>190</v>
      </c>
      <c r="D49" s="47" t="s">
        <v>181</v>
      </c>
      <c r="E49" s="47" t="s">
        <v>428</v>
      </c>
      <c r="F49" s="47" t="s">
        <v>428</v>
      </c>
      <c r="G49" s="47" t="s">
        <v>317</v>
      </c>
      <c r="H49" s="47" t="s">
        <v>428</v>
      </c>
      <c r="I49" s="47" t="s">
        <v>192</v>
      </c>
      <c r="J49" s="134">
        <v>1850</v>
      </c>
      <c r="K49" s="168" t="s">
        <v>311</v>
      </c>
    </row>
    <row r="50" spans="1:11" ht="12.75">
      <c r="A50" s="47" t="s">
        <v>189</v>
      </c>
      <c r="B50" s="133">
        <v>40660</v>
      </c>
      <c r="C50" s="47" t="s">
        <v>274</v>
      </c>
      <c r="D50" s="47" t="s">
        <v>214</v>
      </c>
      <c r="E50" s="47" t="s">
        <v>428</v>
      </c>
      <c r="F50" s="47" t="s">
        <v>428</v>
      </c>
      <c r="G50" s="47" t="s">
        <v>320</v>
      </c>
      <c r="H50" s="47" t="s">
        <v>428</v>
      </c>
      <c r="I50" s="47" t="s">
        <v>192</v>
      </c>
      <c r="J50" s="134">
        <v>1400</v>
      </c>
      <c r="K50" s="168" t="s">
        <v>311</v>
      </c>
    </row>
    <row r="51" spans="1:11" ht="12.75">
      <c r="A51" s="47" t="s">
        <v>189</v>
      </c>
      <c r="B51" s="133">
        <v>40660</v>
      </c>
      <c r="C51" s="47" t="s">
        <v>280</v>
      </c>
      <c r="D51" s="47" t="s">
        <v>214</v>
      </c>
      <c r="E51" s="47" t="s">
        <v>428</v>
      </c>
      <c r="F51" s="47" t="s">
        <v>428</v>
      </c>
      <c r="G51" s="47" t="s">
        <v>312</v>
      </c>
      <c r="H51" s="47" t="s">
        <v>428</v>
      </c>
      <c r="I51" s="47" t="s">
        <v>276</v>
      </c>
      <c r="J51" s="134">
        <v>1825</v>
      </c>
      <c r="K51" s="168" t="s">
        <v>311</v>
      </c>
    </row>
    <row r="52" spans="1:11" ht="12.75">
      <c r="A52" s="47" t="s">
        <v>189</v>
      </c>
      <c r="B52" s="133">
        <v>40660</v>
      </c>
      <c r="C52" s="47" t="s">
        <v>280</v>
      </c>
      <c r="D52" s="47" t="s">
        <v>214</v>
      </c>
      <c r="E52" s="47" t="s">
        <v>428</v>
      </c>
      <c r="F52" s="47" t="s">
        <v>428</v>
      </c>
      <c r="G52" s="47" t="s">
        <v>317</v>
      </c>
      <c r="H52" s="47" t="s">
        <v>428</v>
      </c>
      <c r="I52" s="47" t="s">
        <v>192</v>
      </c>
      <c r="J52" s="134">
        <v>1700</v>
      </c>
      <c r="K52" s="168" t="s">
        <v>311</v>
      </c>
    </row>
    <row r="53" spans="1:11" ht="12.75">
      <c r="A53" s="47" t="s">
        <v>189</v>
      </c>
      <c r="B53" s="133">
        <v>40660</v>
      </c>
      <c r="C53" s="47" t="s">
        <v>190</v>
      </c>
      <c r="D53" s="47" t="s">
        <v>214</v>
      </c>
      <c r="E53" s="47" t="s">
        <v>428</v>
      </c>
      <c r="F53" s="47" t="s">
        <v>428</v>
      </c>
      <c r="G53" s="47" t="s">
        <v>317</v>
      </c>
      <c r="H53" s="47" t="s">
        <v>428</v>
      </c>
      <c r="I53" s="47" t="s">
        <v>192</v>
      </c>
      <c r="J53" s="134">
        <v>1500</v>
      </c>
      <c r="K53" s="168" t="s">
        <v>311</v>
      </c>
    </row>
    <row r="54" spans="1:11" ht="12.75">
      <c r="A54" s="47" t="s">
        <v>189</v>
      </c>
      <c r="B54" s="133">
        <v>40660</v>
      </c>
      <c r="C54" s="47" t="s">
        <v>190</v>
      </c>
      <c r="D54" s="47" t="s">
        <v>329</v>
      </c>
      <c r="E54" s="47" t="s">
        <v>428</v>
      </c>
      <c r="F54" s="47" t="s">
        <v>428</v>
      </c>
      <c r="G54" s="47" t="s">
        <v>312</v>
      </c>
      <c r="H54" s="47" t="s">
        <v>428</v>
      </c>
      <c r="I54" s="47" t="s">
        <v>323</v>
      </c>
      <c r="J54" s="134">
        <v>1350</v>
      </c>
      <c r="K54" s="168" t="s">
        <v>311</v>
      </c>
    </row>
    <row r="55" spans="1:11" ht="12.75">
      <c r="A55" s="47" t="s">
        <v>189</v>
      </c>
      <c r="B55" s="133">
        <v>40660</v>
      </c>
      <c r="C55" s="47" t="s">
        <v>236</v>
      </c>
      <c r="D55" s="47" t="s">
        <v>329</v>
      </c>
      <c r="E55" s="47" t="s">
        <v>428</v>
      </c>
      <c r="F55" s="47" t="s">
        <v>428</v>
      </c>
      <c r="G55" s="47" t="s">
        <v>317</v>
      </c>
      <c r="H55" s="47" t="s">
        <v>428</v>
      </c>
      <c r="I55" s="47" t="s">
        <v>192</v>
      </c>
      <c r="J55" s="134">
        <v>1450</v>
      </c>
      <c r="K55" s="168" t="s">
        <v>311</v>
      </c>
    </row>
    <row r="56" spans="1:11" ht="12.75">
      <c r="A56" s="47" t="s">
        <v>189</v>
      </c>
      <c r="B56" s="133">
        <v>40660</v>
      </c>
      <c r="C56" s="47" t="s">
        <v>190</v>
      </c>
      <c r="D56" s="47" t="s">
        <v>329</v>
      </c>
      <c r="E56" s="47" t="s">
        <v>428</v>
      </c>
      <c r="F56" s="47" t="s">
        <v>428</v>
      </c>
      <c r="G56" s="47" t="s">
        <v>317</v>
      </c>
      <c r="H56" s="47" t="s">
        <v>428</v>
      </c>
      <c r="I56" s="47" t="s">
        <v>323</v>
      </c>
      <c r="J56" s="134">
        <v>1300</v>
      </c>
      <c r="K56" s="168" t="s">
        <v>311</v>
      </c>
    </row>
    <row r="57" spans="1:11" ht="12.75">
      <c r="A57" s="47" t="s">
        <v>334</v>
      </c>
      <c r="B57" s="133">
        <v>40660</v>
      </c>
      <c r="C57" s="47" t="s">
        <v>428</v>
      </c>
      <c r="D57" s="47" t="s">
        <v>214</v>
      </c>
      <c r="E57" s="47" t="s">
        <v>428</v>
      </c>
      <c r="F57" s="47" t="s">
        <v>428</v>
      </c>
      <c r="G57" s="47" t="s">
        <v>320</v>
      </c>
      <c r="H57" s="47" t="s">
        <v>428</v>
      </c>
      <c r="I57" s="47" t="s">
        <v>335</v>
      </c>
      <c r="J57" s="134">
        <v>1800</v>
      </c>
      <c r="K57" s="168" t="s">
        <v>311</v>
      </c>
    </row>
    <row r="58" spans="1:11" ht="12.75">
      <c r="A58" s="47" t="s">
        <v>336</v>
      </c>
      <c r="B58" s="133">
        <v>40660</v>
      </c>
      <c r="C58" s="47" t="s">
        <v>428</v>
      </c>
      <c r="D58" s="47" t="s">
        <v>169</v>
      </c>
      <c r="E58" s="47" t="s">
        <v>428</v>
      </c>
      <c r="F58" s="47" t="s">
        <v>428</v>
      </c>
      <c r="G58" s="47" t="s">
        <v>317</v>
      </c>
      <c r="H58" s="47" t="s">
        <v>428</v>
      </c>
      <c r="I58" s="47" t="s">
        <v>182</v>
      </c>
      <c r="J58" s="134">
        <v>800</v>
      </c>
      <c r="K58" s="168" t="s">
        <v>311</v>
      </c>
    </row>
    <row r="59" spans="1:11" ht="12.75">
      <c r="A59" s="47" t="s">
        <v>336</v>
      </c>
      <c r="B59" s="133">
        <v>40660</v>
      </c>
      <c r="C59" s="47" t="s">
        <v>428</v>
      </c>
      <c r="D59" s="47" t="s">
        <v>169</v>
      </c>
      <c r="E59" s="47" t="s">
        <v>428</v>
      </c>
      <c r="F59" s="47" t="s">
        <v>428</v>
      </c>
      <c r="G59" s="47" t="s">
        <v>324</v>
      </c>
      <c r="H59" s="47" t="s">
        <v>428</v>
      </c>
      <c r="I59" s="47" t="s">
        <v>182</v>
      </c>
      <c r="J59" s="134">
        <v>1000</v>
      </c>
      <c r="K59" s="168" t="s">
        <v>311</v>
      </c>
    </row>
    <row r="60" spans="1:11" ht="12.75">
      <c r="A60" s="47" t="s">
        <v>337</v>
      </c>
      <c r="B60" s="133">
        <v>40660</v>
      </c>
      <c r="C60" s="47" t="s">
        <v>428</v>
      </c>
      <c r="D60" s="47" t="s">
        <v>250</v>
      </c>
      <c r="E60" s="47" t="s">
        <v>428</v>
      </c>
      <c r="F60" s="47" t="s">
        <v>428</v>
      </c>
      <c r="G60" s="47" t="s">
        <v>314</v>
      </c>
      <c r="H60" s="47" t="s">
        <v>428</v>
      </c>
      <c r="I60" s="47" t="s">
        <v>338</v>
      </c>
      <c r="J60" s="134">
        <v>750</v>
      </c>
      <c r="K60" s="168" t="s">
        <v>311</v>
      </c>
    </row>
    <row r="61" spans="1:11" ht="12.75">
      <c r="A61" s="47" t="s">
        <v>337</v>
      </c>
      <c r="B61" s="133">
        <v>40660</v>
      </c>
      <c r="C61" s="47" t="s">
        <v>339</v>
      </c>
      <c r="D61" s="47" t="s">
        <v>250</v>
      </c>
      <c r="E61" s="47" t="s">
        <v>428</v>
      </c>
      <c r="F61" s="47" t="s">
        <v>428</v>
      </c>
      <c r="G61" s="47" t="s">
        <v>317</v>
      </c>
      <c r="H61" s="47" t="s">
        <v>428</v>
      </c>
      <c r="I61" s="47" t="s">
        <v>338</v>
      </c>
      <c r="J61" s="134">
        <v>660</v>
      </c>
      <c r="K61" s="168" t="s">
        <v>311</v>
      </c>
    </row>
    <row r="62" spans="1:11" ht="12.75">
      <c r="A62" s="47" t="s">
        <v>337</v>
      </c>
      <c r="B62" s="133">
        <v>40660</v>
      </c>
      <c r="C62" s="47" t="s">
        <v>428</v>
      </c>
      <c r="D62" s="47" t="s">
        <v>250</v>
      </c>
      <c r="E62" s="47" t="s">
        <v>428</v>
      </c>
      <c r="F62" s="47" t="s">
        <v>428</v>
      </c>
      <c r="G62" s="47" t="s">
        <v>324</v>
      </c>
      <c r="H62" s="47" t="s">
        <v>428</v>
      </c>
      <c r="I62" s="47" t="s">
        <v>338</v>
      </c>
      <c r="J62" s="134">
        <v>650</v>
      </c>
      <c r="K62" s="168" t="s">
        <v>311</v>
      </c>
    </row>
    <row r="63" spans="1:11" ht="12.75">
      <c r="A63" s="47" t="s">
        <v>337</v>
      </c>
      <c r="B63" s="133">
        <v>40660</v>
      </c>
      <c r="C63" s="47" t="s">
        <v>428</v>
      </c>
      <c r="D63" s="47" t="s">
        <v>214</v>
      </c>
      <c r="E63" s="47" t="s">
        <v>428</v>
      </c>
      <c r="F63" s="47" t="s">
        <v>428</v>
      </c>
      <c r="G63" s="47" t="s">
        <v>309</v>
      </c>
      <c r="H63" s="47" t="s">
        <v>428</v>
      </c>
      <c r="I63" s="47" t="s">
        <v>338</v>
      </c>
      <c r="J63" s="134">
        <v>800</v>
      </c>
      <c r="K63" s="168" t="s">
        <v>311</v>
      </c>
    </row>
    <row r="64" spans="1:11" ht="12.75">
      <c r="A64" s="47" t="s">
        <v>337</v>
      </c>
      <c r="B64" s="133">
        <v>40660</v>
      </c>
      <c r="C64" s="47" t="s">
        <v>428</v>
      </c>
      <c r="D64" s="47" t="s">
        <v>214</v>
      </c>
      <c r="E64" s="47" t="s">
        <v>428</v>
      </c>
      <c r="F64" s="47" t="s">
        <v>428</v>
      </c>
      <c r="G64" s="47" t="s">
        <v>314</v>
      </c>
      <c r="H64" s="47" t="s">
        <v>428</v>
      </c>
      <c r="I64" s="47" t="s">
        <v>338</v>
      </c>
      <c r="J64" s="134">
        <v>775</v>
      </c>
      <c r="K64" s="168" t="s">
        <v>311</v>
      </c>
    </row>
    <row r="65" spans="1:11" ht="12.75">
      <c r="A65" s="136" t="s">
        <v>337</v>
      </c>
      <c r="B65" s="137">
        <v>40660</v>
      </c>
      <c r="C65" s="136" t="s">
        <v>339</v>
      </c>
      <c r="D65" s="136" t="s">
        <v>214</v>
      </c>
      <c r="E65" s="136" t="s">
        <v>428</v>
      </c>
      <c r="F65" s="136" t="s">
        <v>428</v>
      </c>
      <c r="G65" s="136" t="s">
        <v>317</v>
      </c>
      <c r="H65" s="136" t="s">
        <v>428</v>
      </c>
      <c r="I65" s="136" t="s">
        <v>338</v>
      </c>
      <c r="J65" s="139">
        <v>825</v>
      </c>
      <c r="K65" s="169" t="s">
        <v>311</v>
      </c>
    </row>
    <row r="66" spans="1:11" ht="12.75">
      <c r="A66" s="197" t="s">
        <v>535</v>
      </c>
      <c r="B66" s="197"/>
      <c r="C66" s="197"/>
      <c r="D66" s="197"/>
      <c r="E66" s="197"/>
      <c r="F66" s="197"/>
      <c r="G66" s="197"/>
      <c r="H66" s="197"/>
      <c r="I66" s="197"/>
      <c r="J66" s="197"/>
      <c r="K66" s="197"/>
    </row>
    <row r="67" spans="1:10" ht="12.75">
      <c r="A67" s="233" t="s">
        <v>435</v>
      </c>
      <c r="B67" s="233"/>
      <c r="C67" s="233"/>
      <c r="D67" s="233"/>
      <c r="E67" s="233"/>
      <c r="F67" s="233"/>
      <c r="G67" s="233"/>
      <c r="H67" s="233"/>
      <c r="I67" s="233"/>
      <c r="J67" s="233"/>
    </row>
    <row r="68" spans="1:10" ht="12.75">
      <c r="A68" s="233" t="s">
        <v>436</v>
      </c>
      <c r="B68" s="233"/>
      <c r="C68" s="233"/>
      <c r="D68" s="233"/>
      <c r="E68" s="233"/>
      <c r="F68" s="233"/>
      <c r="G68" s="233"/>
      <c r="H68" s="233"/>
      <c r="I68" s="233"/>
      <c r="J68" s="233"/>
    </row>
    <row r="69" spans="1:11" ht="26.25">
      <c r="A69" s="145" t="s">
        <v>498</v>
      </c>
      <c r="B69" s="145" t="s">
        <v>499</v>
      </c>
      <c r="C69" s="145" t="s">
        <v>500</v>
      </c>
      <c r="D69" s="145" t="s">
        <v>501</v>
      </c>
      <c r="E69" s="145" t="s">
        <v>502</v>
      </c>
      <c r="F69" s="145" t="s">
        <v>503</v>
      </c>
      <c r="G69" s="145" t="s">
        <v>504</v>
      </c>
      <c r="H69" s="145" t="s">
        <v>505</v>
      </c>
      <c r="I69" s="145" t="s">
        <v>506</v>
      </c>
      <c r="J69" s="144" t="s">
        <v>512</v>
      </c>
      <c r="K69" s="167" t="s">
        <v>307</v>
      </c>
    </row>
    <row r="70" spans="1:11" ht="12.75">
      <c r="A70" s="47" t="s">
        <v>195</v>
      </c>
      <c r="B70" s="133">
        <v>40660</v>
      </c>
      <c r="C70" s="47" t="s">
        <v>340</v>
      </c>
      <c r="D70" s="47" t="s">
        <v>197</v>
      </c>
      <c r="E70" s="47" t="s">
        <v>428</v>
      </c>
      <c r="F70" s="47" t="s">
        <v>428</v>
      </c>
      <c r="G70" s="47" t="s">
        <v>317</v>
      </c>
      <c r="H70" s="47" t="s">
        <v>428</v>
      </c>
      <c r="I70" s="47" t="s">
        <v>252</v>
      </c>
      <c r="J70" s="134">
        <v>1400</v>
      </c>
      <c r="K70" s="168" t="s">
        <v>311</v>
      </c>
    </row>
    <row r="71" spans="1:11" ht="12.75">
      <c r="A71" s="47" t="s">
        <v>195</v>
      </c>
      <c r="B71" s="133">
        <v>40660</v>
      </c>
      <c r="C71" s="47" t="s">
        <v>437</v>
      </c>
      <c r="D71" s="47" t="s">
        <v>197</v>
      </c>
      <c r="E71" s="47" t="s">
        <v>428</v>
      </c>
      <c r="F71" s="47" t="s">
        <v>428</v>
      </c>
      <c r="G71" s="47" t="s">
        <v>317</v>
      </c>
      <c r="H71" s="47" t="s">
        <v>428</v>
      </c>
      <c r="I71" s="47" t="s">
        <v>283</v>
      </c>
      <c r="J71" s="134">
        <v>1300</v>
      </c>
      <c r="K71" s="168" t="s">
        <v>311</v>
      </c>
    </row>
    <row r="72" spans="1:11" ht="12.75">
      <c r="A72" s="47" t="s">
        <v>195</v>
      </c>
      <c r="B72" s="133">
        <v>40660</v>
      </c>
      <c r="C72" s="47" t="s">
        <v>427</v>
      </c>
      <c r="D72" s="47" t="s">
        <v>197</v>
      </c>
      <c r="E72" s="47" t="s">
        <v>428</v>
      </c>
      <c r="F72" s="47" t="s">
        <v>428</v>
      </c>
      <c r="G72" s="47" t="s">
        <v>317</v>
      </c>
      <c r="H72" s="47" t="s">
        <v>428</v>
      </c>
      <c r="I72" s="47" t="s">
        <v>283</v>
      </c>
      <c r="J72" s="134">
        <v>1200</v>
      </c>
      <c r="K72" s="168" t="s">
        <v>311</v>
      </c>
    </row>
    <row r="73" spans="1:11" ht="12.75">
      <c r="A73" s="47" t="s">
        <v>195</v>
      </c>
      <c r="B73" s="133">
        <v>40660</v>
      </c>
      <c r="C73" s="47" t="s">
        <v>202</v>
      </c>
      <c r="D73" s="47" t="s">
        <v>197</v>
      </c>
      <c r="E73" s="47" t="s">
        <v>428</v>
      </c>
      <c r="F73" s="47" t="s">
        <v>428</v>
      </c>
      <c r="G73" s="47" t="s">
        <v>317</v>
      </c>
      <c r="H73" s="47" t="s">
        <v>428</v>
      </c>
      <c r="I73" s="47" t="s">
        <v>211</v>
      </c>
      <c r="J73" s="134">
        <v>800</v>
      </c>
      <c r="K73" s="168" t="s">
        <v>311</v>
      </c>
    </row>
    <row r="74" spans="1:11" ht="12.75">
      <c r="A74" s="47" t="s">
        <v>195</v>
      </c>
      <c r="B74" s="133">
        <v>40660</v>
      </c>
      <c r="C74" s="47" t="s">
        <v>438</v>
      </c>
      <c r="D74" s="47" t="s">
        <v>197</v>
      </c>
      <c r="E74" s="47" t="s">
        <v>428</v>
      </c>
      <c r="F74" s="47" t="s">
        <v>428</v>
      </c>
      <c r="G74" s="47" t="s">
        <v>317</v>
      </c>
      <c r="H74" s="47" t="s">
        <v>428</v>
      </c>
      <c r="I74" s="47" t="s">
        <v>192</v>
      </c>
      <c r="J74" s="134">
        <v>1250</v>
      </c>
      <c r="K74" s="168" t="s">
        <v>311</v>
      </c>
    </row>
    <row r="75" spans="1:11" ht="12.75">
      <c r="A75" s="47" t="s">
        <v>195</v>
      </c>
      <c r="B75" s="133">
        <v>40660</v>
      </c>
      <c r="C75" s="47" t="s">
        <v>340</v>
      </c>
      <c r="D75" s="47" t="s">
        <v>169</v>
      </c>
      <c r="E75" s="47" t="s">
        <v>428</v>
      </c>
      <c r="F75" s="47" t="s">
        <v>428</v>
      </c>
      <c r="G75" s="47" t="s">
        <v>317</v>
      </c>
      <c r="H75" s="47" t="s">
        <v>428</v>
      </c>
      <c r="I75" s="47" t="s">
        <v>252</v>
      </c>
      <c r="J75" s="134">
        <v>1350</v>
      </c>
      <c r="K75" s="168" t="s">
        <v>311</v>
      </c>
    </row>
    <row r="76" spans="1:11" ht="12.75">
      <c r="A76" s="47" t="s">
        <v>195</v>
      </c>
      <c r="B76" s="133">
        <v>40660</v>
      </c>
      <c r="C76" s="47" t="s">
        <v>427</v>
      </c>
      <c r="D76" s="47" t="s">
        <v>169</v>
      </c>
      <c r="E76" s="47" t="s">
        <v>428</v>
      </c>
      <c r="F76" s="47" t="s">
        <v>428</v>
      </c>
      <c r="G76" s="47" t="s">
        <v>317</v>
      </c>
      <c r="H76" s="47" t="s">
        <v>428</v>
      </c>
      <c r="I76" s="47" t="s">
        <v>283</v>
      </c>
      <c r="J76" s="134">
        <v>1200</v>
      </c>
      <c r="K76" s="168" t="s">
        <v>311</v>
      </c>
    </row>
    <row r="77" spans="1:11" ht="12.75">
      <c r="A77" s="47" t="s">
        <v>195</v>
      </c>
      <c r="B77" s="133">
        <v>40660</v>
      </c>
      <c r="C77" s="47" t="s">
        <v>427</v>
      </c>
      <c r="D77" s="47" t="s">
        <v>214</v>
      </c>
      <c r="E77" s="47" t="s">
        <v>428</v>
      </c>
      <c r="F77" s="47" t="s">
        <v>428</v>
      </c>
      <c r="G77" s="47" t="s">
        <v>309</v>
      </c>
      <c r="H77" s="47" t="s">
        <v>428</v>
      </c>
      <c r="I77" s="47" t="s">
        <v>276</v>
      </c>
      <c r="J77" s="134">
        <v>1150</v>
      </c>
      <c r="K77" s="168" t="s">
        <v>311</v>
      </c>
    </row>
    <row r="78" spans="1:11" ht="12.75">
      <c r="A78" s="47" t="s">
        <v>195</v>
      </c>
      <c r="B78" s="133">
        <v>40660</v>
      </c>
      <c r="C78" s="47" t="s">
        <v>341</v>
      </c>
      <c r="D78" s="47" t="s">
        <v>214</v>
      </c>
      <c r="E78" s="47" t="s">
        <v>428</v>
      </c>
      <c r="F78" s="47" t="s">
        <v>428</v>
      </c>
      <c r="G78" s="47" t="s">
        <v>309</v>
      </c>
      <c r="H78" s="47" t="s">
        <v>428</v>
      </c>
      <c r="I78" s="47" t="s">
        <v>252</v>
      </c>
      <c r="J78" s="134">
        <v>1050</v>
      </c>
      <c r="K78" s="168" t="s">
        <v>311</v>
      </c>
    </row>
    <row r="79" spans="1:11" ht="12.75">
      <c r="A79" s="47" t="s">
        <v>195</v>
      </c>
      <c r="B79" s="133">
        <v>40660</v>
      </c>
      <c r="D79" s="47" t="s">
        <v>214</v>
      </c>
      <c r="E79" s="47" t="s">
        <v>428</v>
      </c>
      <c r="F79" s="47" t="s">
        <v>428</v>
      </c>
      <c r="G79" s="47" t="s">
        <v>320</v>
      </c>
      <c r="H79" s="47" t="s">
        <v>428</v>
      </c>
      <c r="I79" s="47" t="s">
        <v>276</v>
      </c>
      <c r="J79" s="134">
        <v>1050</v>
      </c>
      <c r="K79" s="168" t="s">
        <v>311</v>
      </c>
    </row>
    <row r="80" spans="1:11" ht="12.75">
      <c r="A80" s="47" t="s">
        <v>195</v>
      </c>
      <c r="B80" s="133">
        <v>40660</v>
      </c>
      <c r="C80" s="47" t="s">
        <v>342</v>
      </c>
      <c r="D80" s="47" t="s">
        <v>214</v>
      </c>
      <c r="E80" s="47" t="s">
        <v>428</v>
      </c>
      <c r="F80" s="47" t="s">
        <v>428</v>
      </c>
      <c r="G80" s="47" t="s">
        <v>312</v>
      </c>
      <c r="H80" s="47" t="s">
        <v>428</v>
      </c>
      <c r="I80" s="47" t="s">
        <v>276</v>
      </c>
      <c r="J80" s="134">
        <v>1065</v>
      </c>
      <c r="K80" s="168" t="s">
        <v>311</v>
      </c>
    </row>
    <row r="81" spans="1:11" ht="12.75">
      <c r="A81" s="47" t="s">
        <v>195</v>
      </c>
      <c r="B81" s="133">
        <v>40660</v>
      </c>
      <c r="C81" s="47" t="s">
        <v>427</v>
      </c>
      <c r="D81" s="47" t="s">
        <v>214</v>
      </c>
      <c r="E81" s="47" t="s">
        <v>428</v>
      </c>
      <c r="F81" s="47" t="s">
        <v>428</v>
      </c>
      <c r="G81" s="47" t="s">
        <v>312</v>
      </c>
      <c r="H81" s="47" t="s">
        <v>428</v>
      </c>
      <c r="I81" s="47" t="s">
        <v>276</v>
      </c>
      <c r="J81" s="134">
        <v>1065</v>
      </c>
      <c r="K81" s="168" t="s">
        <v>311</v>
      </c>
    </row>
    <row r="82" spans="1:11" ht="12.75">
      <c r="A82" s="47" t="s">
        <v>195</v>
      </c>
      <c r="B82" s="133">
        <v>40660</v>
      </c>
      <c r="C82" s="47" t="s">
        <v>427</v>
      </c>
      <c r="D82" s="47" t="s">
        <v>214</v>
      </c>
      <c r="E82" s="47" t="s">
        <v>428</v>
      </c>
      <c r="F82" s="47" t="s">
        <v>428</v>
      </c>
      <c r="G82" s="47" t="s">
        <v>314</v>
      </c>
      <c r="H82" s="47" t="s">
        <v>428</v>
      </c>
      <c r="I82" s="47" t="s">
        <v>276</v>
      </c>
      <c r="J82" s="134">
        <v>1025</v>
      </c>
      <c r="K82" s="168" t="s">
        <v>311</v>
      </c>
    </row>
    <row r="83" spans="1:11" ht="12.75">
      <c r="A83" s="47" t="s">
        <v>195</v>
      </c>
      <c r="B83" s="133">
        <v>40660</v>
      </c>
      <c r="D83" s="47" t="s">
        <v>214</v>
      </c>
      <c r="E83" s="47" t="s">
        <v>428</v>
      </c>
      <c r="F83" s="47" t="s">
        <v>428</v>
      </c>
      <c r="G83" s="47" t="s">
        <v>314</v>
      </c>
      <c r="H83" s="47" t="s">
        <v>428</v>
      </c>
      <c r="I83" s="47" t="s">
        <v>276</v>
      </c>
      <c r="J83" s="134">
        <v>1200</v>
      </c>
      <c r="K83" s="168" t="s">
        <v>311</v>
      </c>
    </row>
    <row r="84" spans="1:11" ht="12.75">
      <c r="A84" s="47" t="s">
        <v>195</v>
      </c>
      <c r="B84" s="133">
        <v>40660</v>
      </c>
      <c r="C84" s="47" t="s">
        <v>340</v>
      </c>
      <c r="D84" s="47" t="s">
        <v>214</v>
      </c>
      <c r="E84" s="47" t="s">
        <v>428</v>
      </c>
      <c r="F84" s="47" t="s">
        <v>428</v>
      </c>
      <c r="G84" s="47" t="s">
        <v>317</v>
      </c>
      <c r="H84" s="47" t="s">
        <v>428</v>
      </c>
      <c r="I84" s="47" t="s">
        <v>276</v>
      </c>
      <c r="J84" s="134">
        <v>1250</v>
      </c>
      <c r="K84" s="168" t="s">
        <v>311</v>
      </c>
    </row>
    <row r="85" spans="1:11" ht="12.75">
      <c r="A85" s="47" t="s">
        <v>195</v>
      </c>
      <c r="B85" s="133">
        <v>40660</v>
      </c>
      <c r="C85" s="47" t="s">
        <v>206</v>
      </c>
      <c r="D85" s="47" t="s">
        <v>214</v>
      </c>
      <c r="E85" s="47" t="s">
        <v>428</v>
      </c>
      <c r="F85" s="47" t="s">
        <v>428</v>
      </c>
      <c r="G85" s="47" t="s">
        <v>317</v>
      </c>
      <c r="H85" s="47" t="s">
        <v>428</v>
      </c>
      <c r="I85" s="47" t="s">
        <v>276</v>
      </c>
      <c r="J85" s="134">
        <v>1000</v>
      </c>
      <c r="K85" s="168" t="s">
        <v>311</v>
      </c>
    </row>
    <row r="86" spans="1:11" ht="12.75">
      <c r="A86" s="47" t="s">
        <v>195</v>
      </c>
      <c r="B86" s="133">
        <v>40660</v>
      </c>
      <c r="C86" s="47" t="s">
        <v>343</v>
      </c>
      <c r="D86" s="47" t="s">
        <v>214</v>
      </c>
      <c r="E86" s="47" t="s">
        <v>428</v>
      </c>
      <c r="F86" s="47" t="s">
        <v>428</v>
      </c>
      <c r="G86" s="47" t="s">
        <v>317</v>
      </c>
      <c r="H86" s="47" t="s">
        <v>428</v>
      </c>
      <c r="I86" s="47" t="s">
        <v>276</v>
      </c>
      <c r="J86" s="134">
        <v>775</v>
      </c>
      <c r="K86" s="168" t="s">
        <v>311</v>
      </c>
    </row>
    <row r="87" spans="1:11" ht="12.75">
      <c r="A87" s="47" t="s">
        <v>195</v>
      </c>
      <c r="B87" s="133">
        <v>40660</v>
      </c>
      <c r="C87" s="47" t="s">
        <v>427</v>
      </c>
      <c r="D87" s="47" t="s">
        <v>214</v>
      </c>
      <c r="E87" s="47" t="s">
        <v>428</v>
      </c>
      <c r="F87" s="47" t="s">
        <v>428</v>
      </c>
      <c r="G87" s="47" t="s">
        <v>317</v>
      </c>
      <c r="H87" s="47" t="s">
        <v>428</v>
      </c>
      <c r="I87" s="47" t="s">
        <v>276</v>
      </c>
      <c r="J87" s="134">
        <v>1200</v>
      </c>
      <c r="K87" s="168" t="s">
        <v>311</v>
      </c>
    </row>
    <row r="88" spans="1:11" ht="12.75">
      <c r="A88" s="47" t="s">
        <v>195</v>
      </c>
      <c r="B88" s="133">
        <v>40660</v>
      </c>
      <c r="C88" s="47" t="s">
        <v>341</v>
      </c>
      <c r="D88" s="47" t="s">
        <v>214</v>
      </c>
      <c r="E88" s="47" t="s">
        <v>428</v>
      </c>
      <c r="F88" s="47" t="s">
        <v>428</v>
      </c>
      <c r="G88" s="47" t="s">
        <v>317</v>
      </c>
      <c r="H88" s="47" t="s">
        <v>428</v>
      </c>
      <c r="I88" s="47" t="s">
        <v>192</v>
      </c>
      <c r="J88" s="134">
        <v>2200</v>
      </c>
      <c r="K88" s="168" t="s">
        <v>311</v>
      </c>
    </row>
    <row r="89" spans="1:11" ht="12.75">
      <c r="A89" s="47" t="s">
        <v>195</v>
      </c>
      <c r="B89" s="133">
        <v>40660</v>
      </c>
      <c r="D89" s="47" t="s">
        <v>214</v>
      </c>
      <c r="E89" s="47" t="s">
        <v>428</v>
      </c>
      <c r="F89" s="47" t="s">
        <v>428</v>
      </c>
      <c r="G89" s="47" t="s">
        <v>324</v>
      </c>
      <c r="H89" s="47" t="s">
        <v>428</v>
      </c>
      <c r="I89" s="47" t="s">
        <v>276</v>
      </c>
      <c r="J89" s="134">
        <v>1000</v>
      </c>
      <c r="K89" s="168" t="s">
        <v>311</v>
      </c>
    </row>
    <row r="90" spans="1:11" ht="12.75">
      <c r="A90" s="47" t="s">
        <v>215</v>
      </c>
      <c r="B90" s="133">
        <v>40660</v>
      </c>
      <c r="C90" s="47" t="s">
        <v>224</v>
      </c>
      <c r="D90" s="47" t="s">
        <v>197</v>
      </c>
      <c r="E90" s="47" t="s">
        <v>428</v>
      </c>
      <c r="F90" s="47" t="s">
        <v>428</v>
      </c>
      <c r="G90" s="47" t="s">
        <v>312</v>
      </c>
      <c r="H90" s="47" t="s">
        <v>428</v>
      </c>
      <c r="I90" s="47" t="s">
        <v>296</v>
      </c>
      <c r="J90" s="134">
        <v>1175</v>
      </c>
      <c r="K90" s="168" t="s">
        <v>311</v>
      </c>
    </row>
    <row r="91" spans="1:11" ht="12.75">
      <c r="A91" s="47" t="s">
        <v>215</v>
      </c>
      <c r="B91" s="133">
        <v>40660</v>
      </c>
      <c r="C91" s="47" t="s">
        <v>224</v>
      </c>
      <c r="D91" s="47" t="s">
        <v>197</v>
      </c>
      <c r="E91" s="47" t="s">
        <v>428</v>
      </c>
      <c r="F91" s="47" t="s">
        <v>428</v>
      </c>
      <c r="G91" s="47" t="s">
        <v>317</v>
      </c>
      <c r="H91" s="47" t="s">
        <v>428</v>
      </c>
      <c r="I91" s="47" t="s">
        <v>296</v>
      </c>
      <c r="J91" s="134">
        <v>1150</v>
      </c>
      <c r="K91" s="168" t="s">
        <v>311</v>
      </c>
    </row>
    <row r="92" spans="1:11" ht="12.75">
      <c r="A92" s="47" t="s">
        <v>215</v>
      </c>
      <c r="B92" s="133">
        <v>40660</v>
      </c>
      <c r="C92" s="47" t="s">
        <v>221</v>
      </c>
      <c r="D92" s="47" t="s">
        <v>169</v>
      </c>
      <c r="E92" s="47" t="s">
        <v>428</v>
      </c>
      <c r="F92" s="47" t="s">
        <v>428</v>
      </c>
      <c r="G92" s="47" t="s">
        <v>309</v>
      </c>
      <c r="H92" s="47" t="s">
        <v>428</v>
      </c>
      <c r="I92" s="47" t="s">
        <v>295</v>
      </c>
      <c r="J92" s="134">
        <v>900</v>
      </c>
      <c r="K92" s="168" t="s">
        <v>311</v>
      </c>
    </row>
    <row r="93" spans="1:11" ht="12.75">
      <c r="A93" s="47" t="s">
        <v>215</v>
      </c>
      <c r="B93" s="133">
        <v>40660</v>
      </c>
      <c r="C93" s="47" t="s">
        <v>226</v>
      </c>
      <c r="D93" s="47" t="s">
        <v>169</v>
      </c>
      <c r="E93" s="47" t="s">
        <v>428</v>
      </c>
      <c r="F93" s="47" t="s">
        <v>428</v>
      </c>
      <c r="G93" s="47" t="s">
        <v>309</v>
      </c>
      <c r="H93" s="47" t="s">
        <v>428</v>
      </c>
      <c r="I93" s="47" t="s">
        <v>295</v>
      </c>
      <c r="J93" s="134">
        <v>990</v>
      </c>
      <c r="K93" s="168" t="s">
        <v>311</v>
      </c>
    </row>
    <row r="94" spans="1:11" ht="12.75">
      <c r="A94" s="47" t="s">
        <v>215</v>
      </c>
      <c r="B94" s="133">
        <v>40660</v>
      </c>
      <c r="C94" s="47" t="s">
        <v>226</v>
      </c>
      <c r="D94" s="47" t="s">
        <v>169</v>
      </c>
      <c r="E94" s="47" t="s">
        <v>428</v>
      </c>
      <c r="F94" s="47" t="s">
        <v>428</v>
      </c>
      <c r="G94" s="47" t="s">
        <v>320</v>
      </c>
      <c r="H94" s="47" t="s">
        <v>428</v>
      </c>
      <c r="I94" s="47" t="s">
        <v>295</v>
      </c>
      <c r="J94" s="134">
        <v>900</v>
      </c>
      <c r="K94" s="168" t="s">
        <v>311</v>
      </c>
    </row>
    <row r="95" spans="1:11" ht="12.75">
      <c r="A95" s="47" t="s">
        <v>215</v>
      </c>
      <c r="B95" s="133">
        <v>40660</v>
      </c>
      <c r="C95" s="47" t="s">
        <v>216</v>
      </c>
      <c r="D95" s="47" t="s">
        <v>169</v>
      </c>
      <c r="E95" s="47" t="s">
        <v>428</v>
      </c>
      <c r="F95" s="47" t="s">
        <v>428</v>
      </c>
      <c r="G95" s="47" t="s">
        <v>317</v>
      </c>
      <c r="H95" s="47" t="s">
        <v>428</v>
      </c>
      <c r="I95" s="47" t="s">
        <v>295</v>
      </c>
      <c r="J95" s="134">
        <v>1000</v>
      </c>
      <c r="K95" s="168" t="s">
        <v>311</v>
      </c>
    </row>
    <row r="96" spans="1:11" ht="12.75">
      <c r="A96" s="47" t="s">
        <v>215</v>
      </c>
      <c r="B96" s="133">
        <v>40660</v>
      </c>
      <c r="C96" s="47" t="s">
        <v>221</v>
      </c>
      <c r="D96" s="47" t="s">
        <v>169</v>
      </c>
      <c r="E96" s="47" t="s">
        <v>428</v>
      </c>
      <c r="F96" s="47" t="s">
        <v>428</v>
      </c>
      <c r="G96" s="47" t="s">
        <v>317</v>
      </c>
      <c r="H96" s="47" t="s">
        <v>428</v>
      </c>
      <c r="I96" s="47" t="s">
        <v>295</v>
      </c>
      <c r="J96" s="134">
        <v>1000</v>
      </c>
      <c r="K96" s="168" t="s">
        <v>311</v>
      </c>
    </row>
    <row r="97" spans="1:11" ht="12.75">
      <c r="A97" s="47" t="s">
        <v>215</v>
      </c>
      <c r="B97" s="133">
        <v>40660</v>
      </c>
      <c r="C97" s="47" t="s">
        <v>224</v>
      </c>
      <c r="D97" s="47" t="s">
        <v>169</v>
      </c>
      <c r="E97" s="47" t="s">
        <v>428</v>
      </c>
      <c r="F97" s="47" t="s">
        <v>428</v>
      </c>
      <c r="G97" s="47" t="s">
        <v>317</v>
      </c>
      <c r="H97" s="47" t="s">
        <v>428</v>
      </c>
      <c r="I97" s="47" t="s">
        <v>296</v>
      </c>
      <c r="J97" s="134">
        <v>1250</v>
      </c>
      <c r="K97" s="168" t="s">
        <v>311</v>
      </c>
    </row>
    <row r="98" spans="1:11" ht="12.75">
      <c r="A98" s="47" t="s">
        <v>215</v>
      </c>
      <c r="B98" s="133">
        <v>40660</v>
      </c>
      <c r="C98" s="47" t="s">
        <v>297</v>
      </c>
      <c r="D98" s="47" t="s">
        <v>169</v>
      </c>
      <c r="E98" s="47" t="s">
        <v>428</v>
      </c>
      <c r="F98" s="47" t="s">
        <v>428</v>
      </c>
      <c r="G98" s="47" t="s">
        <v>317</v>
      </c>
      <c r="H98" s="47" t="s">
        <v>428</v>
      </c>
      <c r="I98" s="47" t="s">
        <v>295</v>
      </c>
      <c r="J98" s="134">
        <v>1050</v>
      </c>
      <c r="K98" s="168" t="s">
        <v>311</v>
      </c>
    </row>
    <row r="99" spans="1:11" ht="12.75">
      <c r="A99" s="47" t="s">
        <v>215</v>
      </c>
      <c r="B99" s="133">
        <v>40660</v>
      </c>
      <c r="C99" s="47" t="s">
        <v>303</v>
      </c>
      <c r="D99" s="47" t="s">
        <v>169</v>
      </c>
      <c r="E99" s="47" t="s">
        <v>428</v>
      </c>
      <c r="F99" s="47" t="s">
        <v>428</v>
      </c>
      <c r="G99" s="47" t="s">
        <v>317</v>
      </c>
      <c r="H99" s="47" t="s">
        <v>428</v>
      </c>
      <c r="I99" s="47" t="s">
        <v>296</v>
      </c>
      <c r="J99" s="134">
        <v>1300</v>
      </c>
      <c r="K99" s="168" t="s">
        <v>311</v>
      </c>
    </row>
    <row r="100" spans="1:11" ht="12.75">
      <c r="A100" s="47" t="s">
        <v>215</v>
      </c>
      <c r="B100" s="133">
        <v>40660</v>
      </c>
      <c r="C100" s="47" t="s">
        <v>226</v>
      </c>
      <c r="D100" s="47" t="s">
        <v>169</v>
      </c>
      <c r="E100" s="47" t="s">
        <v>428</v>
      </c>
      <c r="F100" s="47" t="s">
        <v>428</v>
      </c>
      <c r="G100" s="47" t="s">
        <v>317</v>
      </c>
      <c r="H100" s="47" t="s">
        <v>428</v>
      </c>
      <c r="I100" s="47" t="s">
        <v>296</v>
      </c>
      <c r="J100" s="134">
        <v>1300</v>
      </c>
      <c r="K100" s="168" t="s">
        <v>311</v>
      </c>
    </row>
    <row r="101" spans="1:11" ht="12.75">
      <c r="A101" s="47" t="s">
        <v>215</v>
      </c>
      <c r="B101" s="133">
        <v>40660</v>
      </c>
      <c r="C101" s="47" t="s">
        <v>226</v>
      </c>
      <c r="D101" s="47" t="s">
        <v>169</v>
      </c>
      <c r="E101" s="47" t="s">
        <v>428</v>
      </c>
      <c r="F101" s="47" t="s">
        <v>428</v>
      </c>
      <c r="G101" s="47" t="s">
        <v>324</v>
      </c>
      <c r="H101" s="47" t="s">
        <v>428</v>
      </c>
      <c r="I101" s="47" t="s">
        <v>296</v>
      </c>
      <c r="J101" s="134">
        <v>1500</v>
      </c>
      <c r="K101" s="168" t="s">
        <v>311</v>
      </c>
    </row>
    <row r="102" spans="1:11" ht="12.75">
      <c r="A102" s="47" t="s">
        <v>215</v>
      </c>
      <c r="B102" s="133">
        <v>40660</v>
      </c>
      <c r="C102" s="47" t="s">
        <v>224</v>
      </c>
      <c r="D102" s="47" t="s">
        <v>250</v>
      </c>
      <c r="E102" s="47" t="s">
        <v>428</v>
      </c>
      <c r="F102" s="47" t="s">
        <v>428</v>
      </c>
      <c r="G102" s="47" t="s">
        <v>317</v>
      </c>
      <c r="H102" s="47" t="s">
        <v>428</v>
      </c>
      <c r="I102" s="47" t="s">
        <v>296</v>
      </c>
      <c r="J102" s="134">
        <v>1150</v>
      </c>
      <c r="K102" s="168" t="s">
        <v>311</v>
      </c>
    </row>
    <row r="103" spans="1:11" ht="12.75">
      <c r="A103" s="47" t="s">
        <v>215</v>
      </c>
      <c r="B103" s="133">
        <v>40660</v>
      </c>
      <c r="C103" s="47" t="s">
        <v>221</v>
      </c>
      <c r="D103" s="47" t="s">
        <v>214</v>
      </c>
      <c r="E103" s="47" t="s">
        <v>428</v>
      </c>
      <c r="F103" s="47" t="s">
        <v>428</v>
      </c>
      <c r="G103" s="47" t="s">
        <v>309</v>
      </c>
      <c r="H103" s="47" t="s">
        <v>428</v>
      </c>
      <c r="I103" s="47" t="s">
        <v>295</v>
      </c>
      <c r="J103" s="134">
        <v>1040</v>
      </c>
      <c r="K103" s="168" t="s">
        <v>311</v>
      </c>
    </row>
    <row r="104" spans="1:11" ht="12.75">
      <c r="A104" s="47" t="s">
        <v>215</v>
      </c>
      <c r="B104" s="133">
        <v>40660</v>
      </c>
      <c r="C104" s="47" t="s">
        <v>224</v>
      </c>
      <c r="D104" s="47" t="s">
        <v>214</v>
      </c>
      <c r="E104" s="47" t="s">
        <v>428</v>
      </c>
      <c r="F104" s="47" t="s">
        <v>428</v>
      </c>
      <c r="G104" s="47" t="s">
        <v>309</v>
      </c>
      <c r="H104" s="47" t="s">
        <v>428</v>
      </c>
      <c r="I104" s="47" t="s">
        <v>295</v>
      </c>
      <c r="J104" s="134">
        <v>800</v>
      </c>
      <c r="K104" s="168" t="s">
        <v>311</v>
      </c>
    </row>
    <row r="105" spans="1:11" ht="12.75">
      <c r="A105" s="47" t="s">
        <v>215</v>
      </c>
      <c r="B105" s="133">
        <v>40660</v>
      </c>
      <c r="C105" s="47" t="s">
        <v>221</v>
      </c>
      <c r="D105" s="47" t="s">
        <v>214</v>
      </c>
      <c r="E105" s="47" t="s">
        <v>428</v>
      </c>
      <c r="F105" s="47" t="s">
        <v>428</v>
      </c>
      <c r="G105" s="47" t="s">
        <v>320</v>
      </c>
      <c r="H105" s="47" t="s">
        <v>428</v>
      </c>
      <c r="I105" s="47" t="s">
        <v>177</v>
      </c>
      <c r="J105" s="134">
        <v>1600</v>
      </c>
      <c r="K105" s="168" t="s">
        <v>311</v>
      </c>
    </row>
    <row r="106" spans="1:11" ht="12.75">
      <c r="A106" s="47" t="s">
        <v>215</v>
      </c>
      <c r="B106" s="133">
        <v>40660</v>
      </c>
      <c r="C106" s="47" t="s">
        <v>221</v>
      </c>
      <c r="D106" s="47" t="s">
        <v>214</v>
      </c>
      <c r="E106" s="47" t="s">
        <v>428</v>
      </c>
      <c r="F106" s="47" t="s">
        <v>428</v>
      </c>
      <c r="G106" s="47" t="s">
        <v>314</v>
      </c>
      <c r="H106" s="47" t="s">
        <v>428</v>
      </c>
      <c r="I106" s="47" t="s">
        <v>295</v>
      </c>
      <c r="J106" s="134">
        <v>1000</v>
      </c>
      <c r="K106" s="168" t="s">
        <v>311</v>
      </c>
    </row>
    <row r="107" spans="1:11" ht="12.75">
      <c r="A107" s="47" t="s">
        <v>215</v>
      </c>
      <c r="B107" s="133">
        <v>40660</v>
      </c>
      <c r="C107" s="47" t="s">
        <v>226</v>
      </c>
      <c r="D107" s="47" t="s">
        <v>214</v>
      </c>
      <c r="E107" s="47" t="s">
        <v>428</v>
      </c>
      <c r="F107" s="47" t="s">
        <v>428</v>
      </c>
      <c r="G107" s="47" t="s">
        <v>314</v>
      </c>
      <c r="H107" s="47" t="s">
        <v>428</v>
      </c>
      <c r="I107" s="47" t="s">
        <v>295</v>
      </c>
      <c r="J107" s="134">
        <v>1000</v>
      </c>
      <c r="K107" s="168" t="s">
        <v>311</v>
      </c>
    </row>
    <row r="108" spans="1:11" ht="12.75">
      <c r="A108" s="47" t="s">
        <v>215</v>
      </c>
      <c r="B108" s="133">
        <v>40660</v>
      </c>
      <c r="C108" s="47" t="s">
        <v>298</v>
      </c>
      <c r="D108" s="47" t="s">
        <v>214</v>
      </c>
      <c r="E108" s="47" t="s">
        <v>428</v>
      </c>
      <c r="F108" s="47" t="s">
        <v>428</v>
      </c>
      <c r="G108" s="47" t="s">
        <v>317</v>
      </c>
      <c r="H108" s="47" t="s">
        <v>428</v>
      </c>
      <c r="I108" s="47" t="s">
        <v>295</v>
      </c>
      <c r="J108" s="134">
        <v>850</v>
      </c>
      <c r="K108" s="168" t="s">
        <v>311</v>
      </c>
    </row>
    <row r="109" spans="1:11" ht="12.75">
      <c r="A109" s="47" t="s">
        <v>215</v>
      </c>
      <c r="B109" s="133">
        <v>40660</v>
      </c>
      <c r="C109" s="47" t="s">
        <v>299</v>
      </c>
      <c r="D109" s="47" t="s">
        <v>214</v>
      </c>
      <c r="E109" s="47" t="s">
        <v>428</v>
      </c>
      <c r="F109" s="47" t="s">
        <v>428</v>
      </c>
      <c r="G109" s="47" t="s">
        <v>317</v>
      </c>
      <c r="H109" s="47" t="s">
        <v>428</v>
      </c>
      <c r="I109" s="47" t="s">
        <v>295</v>
      </c>
      <c r="J109" s="134">
        <v>850</v>
      </c>
      <c r="K109" s="168" t="s">
        <v>311</v>
      </c>
    </row>
    <row r="110" spans="1:11" ht="12.75">
      <c r="A110" s="47" t="s">
        <v>215</v>
      </c>
      <c r="B110" s="133">
        <v>40660</v>
      </c>
      <c r="C110" s="47" t="s">
        <v>221</v>
      </c>
      <c r="D110" s="47" t="s">
        <v>214</v>
      </c>
      <c r="E110" s="47" t="s">
        <v>428</v>
      </c>
      <c r="F110" s="47" t="s">
        <v>428</v>
      </c>
      <c r="G110" s="47" t="s">
        <v>317</v>
      </c>
      <c r="H110" s="47" t="s">
        <v>428</v>
      </c>
      <c r="I110" s="47" t="s">
        <v>295</v>
      </c>
      <c r="J110" s="134">
        <v>1100</v>
      </c>
      <c r="K110" s="168" t="s">
        <v>311</v>
      </c>
    </row>
    <row r="111" spans="1:11" ht="12.75">
      <c r="A111" s="47" t="s">
        <v>215</v>
      </c>
      <c r="B111" s="133">
        <v>40660</v>
      </c>
      <c r="C111" s="47" t="s">
        <v>301</v>
      </c>
      <c r="D111" s="47" t="s">
        <v>214</v>
      </c>
      <c r="E111" s="47" t="s">
        <v>428</v>
      </c>
      <c r="F111" s="47" t="s">
        <v>428</v>
      </c>
      <c r="G111" s="47" t="s">
        <v>317</v>
      </c>
      <c r="H111" s="47" t="s">
        <v>428</v>
      </c>
      <c r="I111" s="47" t="s">
        <v>295</v>
      </c>
      <c r="J111" s="134">
        <v>750</v>
      </c>
      <c r="K111" s="168" t="s">
        <v>311</v>
      </c>
    </row>
    <row r="112" spans="1:11" ht="12.75">
      <c r="A112" s="47" t="s">
        <v>215</v>
      </c>
      <c r="B112" s="133">
        <v>40660</v>
      </c>
      <c r="C112" s="47" t="s">
        <v>302</v>
      </c>
      <c r="D112" s="47" t="s">
        <v>214</v>
      </c>
      <c r="E112" s="47" t="s">
        <v>428</v>
      </c>
      <c r="F112" s="47" t="s">
        <v>428</v>
      </c>
      <c r="G112" s="47" t="s">
        <v>317</v>
      </c>
      <c r="H112" s="47" t="s">
        <v>428</v>
      </c>
      <c r="I112" s="47" t="s">
        <v>295</v>
      </c>
      <c r="J112" s="134">
        <v>750</v>
      </c>
      <c r="K112" s="168" t="s">
        <v>311</v>
      </c>
    </row>
    <row r="113" spans="1:11" ht="12.75">
      <c r="A113" s="47" t="s">
        <v>215</v>
      </c>
      <c r="B113" s="133">
        <v>40660</v>
      </c>
      <c r="C113" s="47" t="s">
        <v>224</v>
      </c>
      <c r="D113" s="47" t="s">
        <v>214</v>
      </c>
      <c r="E113" s="47" t="s">
        <v>428</v>
      </c>
      <c r="F113" s="47" t="s">
        <v>428</v>
      </c>
      <c r="G113" s="47" t="s">
        <v>317</v>
      </c>
      <c r="H113" s="47" t="s">
        <v>428</v>
      </c>
      <c r="I113" s="47" t="s">
        <v>295</v>
      </c>
      <c r="J113" s="134">
        <v>650</v>
      </c>
      <c r="K113" s="168" t="s">
        <v>311</v>
      </c>
    </row>
    <row r="114" spans="1:11" ht="12.75">
      <c r="A114" s="47" t="s">
        <v>215</v>
      </c>
      <c r="B114" s="133">
        <v>40660</v>
      </c>
      <c r="C114" s="47" t="s">
        <v>303</v>
      </c>
      <c r="D114" s="47" t="s">
        <v>214</v>
      </c>
      <c r="E114" s="47" t="s">
        <v>428</v>
      </c>
      <c r="F114" s="47" t="s">
        <v>428</v>
      </c>
      <c r="G114" s="47" t="s">
        <v>317</v>
      </c>
      <c r="H114" s="47" t="s">
        <v>428</v>
      </c>
      <c r="I114" s="47" t="s">
        <v>295</v>
      </c>
      <c r="J114" s="134">
        <v>898</v>
      </c>
      <c r="K114" s="168" t="s">
        <v>311</v>
      </c>
    </row>
    <row r="115" spans="1:11" ht="12.75">
      <c r="A115" s="136" t="s">
        <v>215</v>
      </c>
      <c r="B115" s="137">
        <v>40660</v>
      </c>
      <c r="C115" s="136" t="s">
        <v>303</v>
      </c>
      <c r="D115" s="136" t="s">
        <v>214</v>
      </c>
      <c r="E115" s="136" t="s">
        <v>428</v>
      </c>
      <c r="F115" s="136" t="s">
        <v>428</v>
      </c>
      <c r="G115" s="136" t="s">
        <v>324</v>
      </c>
      <c r="H115" s="136" t="s">
        <v>428</v>
      </c>
      <c r="I115" s="136" t="s">
        <v>295</v>
      </c>
      <c r="J115" s="139">
        <v>1100</v>
      </c>
      <c r="K115" s="169" t="s">
        <v>311</v>
      </c>
    </row>
    <row r="116" ht="12.75">
      <c r="A116" s="47" t="s">
        <v>305</v>
      </c>
    </row>
    <row r="117" ht="12.75">
      <c r="A117" s="47" t="s">
        <v>344</v>
      </c>
    </row>
  </sheetData>
  <sheetProtection/>
  <mergeCells count="6">
    <mergeCell ref="A1:K1"/>
    <mergeCell ref="A66:K66"/>
    <mergeCell ref="A67:J67"/>
    <mergeCell ref="A68:J68"/>
    <mergeCell ref="A2:J2"/>
    <mergeCell ref="A3:J3"/>
  </mergeCells>
  <printOptions/>
  <pageMargins left="0.7086614173228347" right="0.7086614173228347" top="1.299212598425197" bottom="0.7480314960629921" header="0.31496062992125984" footer="0.31496062992125984"/>
  <pageSetup horizontalDpi="600" verticalDpi="600" orientation="portrait" paperSize="119" scale="57" r:id="rId1"/>
  <headerFooter>
    <oddFooter>&amp;C&amp;"Arial,Normal"&amp;10 14</oddFooter>
  </headerFooter>
  <rowBreaks count="1" manualBreakCount="1">
    <brk id="65" max="255" man="1"/>
  </rowBreaks>
</worksheet>
</file>

<file path=xl/worksheets/sheet13.xml><?xml version="1.0" encoding="utf-8"?>
<worksheet xmlns="http://schemas.openxmlformats.org/spreadsheetml/2006/main" xmlns:r="http://schemas.openxmlformats.org/officeDocument/2006/relationships">
  <dimension ref="A1:M33"/>
  <sheetViews>
    <sheetView zoomScalePageLayoutView="0" workbookViewId="0" topLeftCell="A1">
      <selection activeCell="C8" sqref="C8"/>
    </sheetView>
  </sheetViews>
  <sheetFormatPr defaultColWidth="11.421875" defaultRowHeight="15"/>
  <cols>
    <col min="1" max="16384" width="11.421875" style="47" customWidth="1"/>
  </cols>
  <sheetData>
    <row r="1" spans="1:13" ht="12.75">
      <c r="A1" s="234" t="s">
        <v>531</v>
      </c>
      <c r="B1" s="235"/>
      <c r="C1" s="235"/>
      <c r="D1" s="235"/>
      <c r="E1" s="235"/>
      <c r="F1" s="235"/>
      <c r="G1" s="235"/>
      <c r="H1" s="235"/>
      <c r="I1" s="235"/>
      <c r="J1" s="235"/>
      <c r="K1" s="235"/>
      <c r="L1" s="235"/>
      <c r="M1" s="235"/>
    </row>
    <row r="2" spans="1:13" ht="12.75">
      <c r="A2" s="234" t="s">
        <v>532</v>
      </c>
      <c r="B2" s="235"/>
      <c r="C2" s="235"/>
      <c r="D2" s="235"/>
      <c r="E2" s="235"/>
      <c r="F2" s="235"/>
      <c r="G2" s="235"/>
      <c r="H2" s="235"/>
      <c r="I2" s="235"/>
      <c r="J2" s="235"/>
      <c r="K2" s="235"/>
      <c r="L2" s="235"/>
      <c r="M2" s="235"/>
    </row>
    <row r="3" ht="12.75">
      <c r="F3" s="174"/>
    </row>
    <row r="4" spans="1:13" ht="26.25">
      <c r="A4" s="146" t="s">
        <v>345</v>
      </c>
      <c r="B4" s="146" t="s">
        <v>346</v>
      </c>
      <c r="C4" s="146" t="s">
        <v>347</v>
      </c>
      <c r="D4" s="146" t="s">
        <v>348</v>
      </c>
      <c r="E4" s="146" t="s">
        <v>349</v>
      </c>
      <c r="F4" s="146" t="s">
        <v>350</v>
      </c>
      <c r="G4" s="146" t="s">
        <v>351</v>
      </c>
      <c r="H4" s="146" t="s">
        <v>352</v>
      </c>
      <c r="I4" s="146" t="s">
        <v>353</v>
      </c>
      <c r="J4" s="146" t="s">
        <v>354</v>
      </c>
      <c r="K4" s="146" t="s">
        <v>355</v>
      </c>
      <c r="L4" s="146" t="s">
        <v>356</v>
      </c>
      <c r="M4" s="146" t="s">
        <v>357</v>
      </c>
    </row>
    <row r="5" spans="1:13" ht="12.75">
      <c r="A5" s="106" t="s">
        <v>358</v>
      </c>
      <c r="B5" s="147" t="s">
        <v>359</v>
      </c>
      <c r="C5" s="147">
        <v>57.63</v>
      </c>
      <c r="D5" s="147">
        <v>158.55</v>
      </c>
      <c r="E5" s="147">
        <v>101.13</v>
      </c>
      <c r="F5" s="147">
        <v>109.07</v>
      </c>
      <c r="G5" s="147">
        <v>349.04</v>
      </c>
      <c r="H5" s="147">
        <v>77.82</v>
      </c>
      <c r="I5" s="147">
        <v>104.83</v>
      </c>
      <c r="J5" s="147">
        <v>141.38</v>
      </c>
      <c r="K5" s="147">
        <v>1149.41</v>
      </c>
      <c r="L5" s="147">
        <v>118.8</v>
      </c>
      <c r="M5" s="147">
        <v>154.25</v>
      </c>
    </row>
    <row r="6" spans="1:13" ht="12.75">
      <c r="A6" s="106" t="s">
        <v>360</v>
      </c>
      <c r="B6" s="147" t="s">
        <v>359</v>
      </c>
      <c r="C6" s="147">
        <v>66.38</v>
      </c>
      <c r="D6" s="147">
        <v>202.78</v>
      </c>
      <c r="E6" s="147">
        <v>78.74</v>
      </c>
      <c r="F6" s="147">
        <v>103.34</v>
      </c>
      <c r="G6" s="147">
        <v>326.93</v>
      </c>
      <c r="H6" s="147">
        <v>90.34</v>
      </c>
      <c r="I6" s="147">
        <v>113.27</v>
      </c>
      <c r="J6" s="147">
        <v>198.98</v>
      </c>
      <c r="K6" s="147">
        <v>1076.82</v>
      </c>
      <c r="L6" s="147">
        <v>125.35</v>
      </c>
      <c r="M6" s="147">
        <v>148.65</v>
      </c>
    </row>
    <row r="7" spans="1:13" ht="12.75">
      <c r="A7" s="106" t="s">
        <v>361</v>
      </c>
      <c r="B7" s="147" t="s">
        <v>359</v>
      </c>
      <c r="C7" s="147" t="s">
        <v>359</v>
      </c>
      <c r="D7" s="147">
        <v>253.43</v>
      </c>
      <c r="E7" s="147">
        <v>66.35</v>
      </c>
      <c r="F7" s="147">
        <v>82.56</v>
      </c>
      <c r="G7" s="147">
        <v>252.02</v>
      </c>
      <c r="H7" s="147">
        <v>88.89</v>
      </c>
      <c r="I7" s="147">
        <v>127.62</v>
      </c>
      <c r="J7" s="147" t="s">
        <v>359</v>
      </c>
      <c r="K7" s="147">
        <v>1042.02</v>
      </c>
      <c r="L7" s="147">
        <v>137.37</v>
      </c>
      <c r="M7" s="147">
        <v>167.77</v>
      </c>
    </row>
    <row r="8" spans="1:13" ht="12.75">
      <c r="A8" s="106" t="s">
        <v>362</v>
      </c>
      <c r="B8" s="147" t="s">
        <v>359</v>
      </c>
      <c r="C8" s="147" t="s">
        <v>359</v>
      </c>
      <c r="D8" s="147" t="s">
        <v>359</v>
      </c>
      <c r="E8" s="147">
        <v>75.36</v>
      </c>
      <c r="F8" s="147">
        <v>42.68</v>
      </c>
      <c r="G8" s="147">
        <v>196.92</v>
      </c>
      <c r="H8" s="147">
        <v>86.7</v>
      </c>
      <c r="I8" s="147">
        <v>108.55</v>
      </c>
      <c r="J8" s="147" t="s">
        <v>359</v>
      </c>
      <c r="K8" s="147">
        <v>666.1</v>
      </c>
      <c r="L8" s="147">
        <v>162.11</v>
      </c>
      <c r="M8" s="147">
        <v>291.95</v>
      </c>
    </row>
    <row r="9" spans="1:13" ht="12.75">
      <c r="A9" s="106" t="s">
        <v>363</v>
      </c>
      <c r="B9" s="147" t="s">
        <v>359</v>
      </c>
      <c r="C9" s="147" t="s">
        <v>359</v>
      </c>
      <c r="D9" s="147" t="s">
        <v>359</v>
      </c>
      <c r="E9" s="147">
        <v>73.87</v>
      </c>
      <c r="F9" s="147">
        <v>35.84</v>
      </c>
      <c r="G9" s="147">
        <v>174.66</v>
      </c>
      <c r="H9" s="147">
        <v>92.8</v>
      </c>
      <c r="I9" s="147">
        <v>100.04</v>
      </c>
      <c r="J9" s="147" t="s">
        <v>359</v>
      </c>
      <c r="K9" s="147">
        <v>506.42</v>
      </c>
      <c r="L9" s="147">
        <v>180.55</v>
      </c>
      <c r="M9" s="147">
        <v>456.12</v>
      </c>
    </row>
    <row r="10" spans="1:13" ht="12.75">
      <c r="A10" s="106" t="s">
        <v>364</v>
      </c>
      <c r="B10" s="147" t="s">
        <v>359</v>
      </c>
      <c r="C10" s="147" t="s">
        <v>359</v>
      </c>
      <c r="D10" s="147" t="s">
        <v>359</v>
      </c>
      <c r="E10" s="147">
        <v>82.8</v>
      </c>
      <c r="F10" s="147">
        <v>34.25</v>
      </c>
      <c r="G10" s="147">
        <v>242.38</v>
      </c>
      <c r="H10" s="147">
        <v>101.93</v>
      </c>
      <c r="I10" s="147">
        <v>77.08</v>
      </c>
      <c r="J10" s="147" t="s">
        <v>359</v>
      </c>
      <c r="K10" s="147">
        <v>397.35</v>
      </c>
      <c r="L10" s="147">
        <v>185.12</v>
      </c>
      <c r="M10" s="147">
        <v>974.39</v>
      </c>
    </row>
    <row r="11" spans="1:13" ht="12.75">
      <c r="A11" s="106" t="s">
        <v>365</v>
      </c>
      <c r="B11" s="147" t="s">
        <v>359</v>
      </c>
      <c r="C11" s="147" t="s">
        <v>359</v>
      </c>
      <c r="D11" s="147" t="s">
        <v>359</v>
      </c>
      <c r="E11" s="147">
        <v>97.85</v>
      </c>
      <c r="F11" s="147">
        <v>37.11</v>
      </c>
      <c r="G11" s="147">
        <v>284.31</v>
      </c>
      <c r="H11" s="147">
        <v>111.89</v>
      </c>
      <c r="I11" s="147">
        <v>82.14</v>
      </c>
      <c r="J11" s="147" t="s">
        <v>359</v>
      </c>
      <c r="K11" s="147">
        <v>432.09</v>
      </c>
      <c r="L11" s="147">
        <v>208.58</v>
      </c>
      <c r="M11" s="147" t="s">
        <v>359</v>
      </c>
    </row>
    <row r="12" spans="1:13" ht="12.75">
      <c r="A12" s="106" t="s">
        <v>366</v>
      </c>
      <c r="B12" s="147">
        <v>1680.67</v>
      </c>
      <c r="C12" s="147" t="s">
        <v>359</v>
      </c>
      <c r="D12" s="147">
        <v>728.46</v>
      </c>
      <c r="E12" s="147">
        <v>118.29</v>
      </c>
      <c r="F12" s="147">
        <v>41.76</v>
      </c>
      <c r="G12" s="147">
        <v>252.62</v>
      </c>
      <c r="H12" s="147">
        <v>169.22</v>
      </c>
      <c r="I12" s="147">
        <v>142.1</v>
      </c>
      <c r="J12" s="147" t="s">
        <v>359</v>
      </c>
      <c r="K12" s="147">
        <v>388.1</v>
      </c>
      <c r="L12" s="147">
        <v>247.3</v>
      </c>
      <c r="M12" s="147" t="s">
        <v>359</v>
      </c>
    </row>
    <row r="13" spans="1:13" ht="12.75">
      <c r="A13" s="106" t="s">
        <v>367</v>
      </c>
      <c r="B13" s="147">
        <v>882.72</v>
      </c>
      <c r="C13" s="147">
        <v>186.74</v>
      </c>
      <c r="D13" s="147">
        <v>366.01</v>
      </c>
      <c r="E13" s="147">
        <v>161.04</v>
      </c>
      <c r="F13" s="147">
        <v>56.62</v>
      </c>
      <c r="G13" s="147">
        <v>375.3</v>
      </c>
      <c r="H13" s="147">
        <v>214.24</v>
      </c>
      <c r="I13" s="147">
        <v>249.44</v>
      </c>
      <c r="J13" s="147">
        <v>370.23</v>
      </c>
      <c r="K13" s="147">
        <v>328.17</v>
      </c>
      <c r="L13" s="147">
        <v>349.29</v>
      </c>
      <c r="M13" s="147">
        <v>504.2</v>
      </c>
    </row>
    <row r="14" spans="1:13" ht="12.75">
      <c r="A14" s="106" t="s">
        <v>368</v>
      </c>
      <c r="B14" s="147">
        <v>563.51</v>
      </c>
      <c r="C14" s="147">
        <v>228.41</v>
      </c>
      <c r="D14" s="147">
        <v>265.33</v>
      </c>
      <c r="E14" s="147">
        <v>187.34</v>
      </c>
      <c r="F14" s="147">
        <v>111.93</v>
      </c>
      <c r="G14" s="147" t="s">
        <v>359</v>
      </c>
      <c r="H14" s="147">
        <v>291.88</v>
      </c>
      <c r="I14" s="147">
        <v>361.85</v>
      </c>
      <c r="J14" s="147">
        <v>282.46</v>
      </c>
      <c r="K14" s="147">
        <v>311.49</v>
      </c>
      <c r="L14" s="147">
        <v>368.63</v>
      </c>
      <c r="M14" s="147">
        <v>474.28</v>
      </c>
    </row>
    <row r="15" spans="1:13" ht="12.75">
      <c r="A15" s="106" t="s">
        <v>369</v>
      </c>
      <c r="B15" s="147">
        <v>749.31</v>
      </c>
      <c r="C15" s="147">
        <v>109.98</v>
      </c>
      <c r="D15" s="147">
        <v>164.01</v>
      </c>
      <c r="E15" s="147">
        <v>280.7</v>
      </c>
      <c r="F15" s="147">
        <v>189.43</v>
      </c>
      <c r="G15" s="147" t="s">
        <v>359</v>
      </c>
      <c r="H15" s="147">
        <v>207.16</v>
      </c>
      <c r="I15" s="147">
        <v>393.75</v>
      </c>
      <c r="J15" s="147">
        <v>220.52</v>
      </c>
      <c r="K15" s="147">
        <v>320.57</v>
      </c>
      <c r="L15" s="147">
        <v>195.78</v>
      </c>
      <c r="M15" s="147">
        <v>361.32</v>
      </c>
    </row>
    <row r="16" spans="1:13" ht="12.75">
      <c r="A16" s="106" t="s">
        <v>370</v>
      </c>
      <c r="B16" s="147">
        <v>791.68</v>
      </c>
      <c r="C16" s="147">
        <v>80.31</v>
      </c>
      <c r="D16" s="147">
        <v>141.27</v>
      </c>
      <c r="E16" s="147" t="s">
        <v>359</v>
      </c>
      <c r="F16" s="147">
        <v>286.92</v>
      </c>
      <c r="G16" s="147" t="s">
        <v>359</v>
      </c>
      <c r="H16" s="147">
        <v>118.29</v>
      </c>
      <c r="I16" s="147">
        <v>401.51</v>
      </c>
      <c r="J16" s="147">
        <v>208.24</v>
      </c>
      <c r="K16" s="147">
        <v>345</v>
      </c>
      <c r="L16" s="147">
        <v>128.36</v>
      </c>
      <c r="M16" s="147">
        <v>286.53</v>
      </c>
    </row>
    <row r="17" spans="1:13" ht="12.75">
      <c r="A17" s="106" t="s">
        <v>371</v>
      </c>
      <c r="B17" s="147" t="s">
        <v>359</v>
      </c>
      <c r="C17" s="147">
        <v>73.15</v>
      </c>
      <c r="D17" s="147">
        <v>182.05</v>
      </c>
      <c r="E17" s="147">
        <v>64.76</v>
      </c>
      <c r="F17" s="147">
        <v>442.66</v>
      </c>
      <c r="G17" s="147">
        <v>360.5</v>
      </c>
      <c r="H17" s="147">
        <v>90.63</v>
      </c>
      <c r="I17" s="147">
        <v>438.29</v>
      </c>
      <c r="J17" s="147">
        <v>196.35</v>
      </c>
      <c r="K17" s="147">
        <v>453.06</v>
      </c>
      <c r="L17" s="147">
        <v>127.18</v>
      </c>
      <c r="M17" s="147">
        <v>247.16</v>
      </c>
    </row>
    <row r="18" spans="1:13" ht="12.75">
      <c r="A18" s="106" t="s">
        <v>372</v>
      </c>
      <c r="B18" s="147" t="s">
        <v>359</v>
      </c>
      <c r="C18" s="147">
        <v>91.47</v>
      </c>
      <c r="D18" s="147">
        <v>241.99</v>
      </c>
      <c r="E18" s="147">
        <v>86.73</v>
      </c>
      <c r="F18" s="147">
        <v>368.67</v>
      </c>
      <c r="G18" s="147">
        <v>499.47</v>
      </c>
      <c r="H18" s="147">
        <v>86.02</v>
      </c>
      <c r="I18" s="147">
        <v>425.87</v>
      </c>
      <c r="J18" s="147">
        <v>273.12</v>
      </c>
      <c r="K18" s="147">
        <v>435.7</v>
      </c>
      <c r="L18" s="147">
        <v>132.98</v>
      </c>
      <c r="M18" s="147">
        <v>228.99</v>
      </c>
    </row>
    <row r="19" spans="1:13" ht="12.75">
      <c r="A19" s="106" t="s">
        <v>373</v>
      </c>
      <c r="B19" s="147" t="s">
        <v>359</v>
      </c>
      <c r="C19" s="147">
        <v>94.55</v>
      </c>
      <c r="D19" s="147" t="s">
        <v>359</v>
      </c>
      <c r="E19" s="147">
        <v>75.53</v>
      </c>
      <c r="F19" s="147">
        <v>240.29</v>
      </c>
      <c r="G19" s="147">
        <v>392.13</v>
      </c>
      <c r="H19" s="147">
        <v>80.15</v>
      </c>
      <c r="I19" s="147">
        <v>237.33</v>
      </c>
      <c r="J19" s="147" t="s">
        <v>359</v>
      </c>
      <c r="K19" s="147">
        <v>396.12</v>
      </c>
      <c r="L19" s="147">
        <v>146.2</v>
      </c>
      <c r="M19" s="147">
        <v>277.91</v>
      </c>
    </row>
    <row r="20" spans="1:13" ht="12.75">
      <c r="A20" s="106" t="s">
        <v>374</v>
      </c>
      <c r="B20" s="147" t="s">
        <v>359</v>
      </c>
      <c r="C20" s="147" t="s">
        <v>359</v>
      </c>
      <c r="D20" s="147" t="s">
        <v>359</v>
      </c>
      <c r="E20" s="147">
        <v>75.52</v>
      </c>
      <c r="F20" s="147">
        <v>122.84</v>
      </c>
      <c r="G20" s="147">
        <v>291.85</v>
      </c>
      <c r="H20" s="147">
        <v>89.73</v>
      </c>
      <c r="I20" s="147">
        <v>155.42</v>
      </c>
      <c r="J20" s="147" t="s">
        <v>359</v>
      </c>
      <c r="K20" s="147">
        <v>470.06</v>
      </c>
      <c r="L20" s="147">
        <v>166.81</v>
      </c>
      <c r="M20" s="147">
        <v>354.46</v>
      </c>
    </row>
    <row r="21" spans="1:13" ht="12.75">
      <c r="A21" s="106" t="s">
        <v>375</v>
      </c>
      <c r="B21" s="147" t="s">
        <v>359</v>
      </c>
      <c r="C21" s="147" t="s">
        <v>359</v>
      </c>
      <c r="D21" s="147" t="s">
        <v>359</v>
      </c>
      <c r="E21" s="147">
        <v>85.67</v>
      </c>
      <c r="F21" s="147">
        <v>78.85</v>
      </c>
      <c r="G21" s="147">
        <v>186.43</v>
      </c>
      <c r="H21" s="147">
        <v>89.94</v>
      </c>
      <c r="I21" s="147">
        <v>109.87</v>
      </c>
      <c r="J21" s="147" t="s">
        <v>359</v>
      </c>
      <c r="K21" s="147">
        <v>743.35</v>
      </c>
      <c r="L21" s="147">
        <v>171.68</v>
      </c>
      <c r="M21" s="147">
        <v>416.83</v>
      </c>
    </row>
    <row r="22" spans="1:13" ht="12.75">
      <c r="A22" s="106" t="s">
        <v>376</v>
      </c>
      <c r="B22" s="147" t="s">
        <v>359</v>
      </c>
      <c r="C22" s="147" t="s">
        <v>359</v>
      </c>
      <c r="D22" s="147" t="s">
        <v>359</v>
      </c>
      <c r="E22" s="147">
        <v>80.98</v>
      </c>
      <c r="F22" s="147">
        <v>88.29</v>
      </c>
      <c r="G22" s="147">
        <v>192.66</v>
      </c>
      <c r="H22" s="147">
        <v>104.74</v>
      </c>
      <c r="I22" s="147">
        <v>77.84</v>
      </c>
      <c r="J22" s="147" t="s">
        <v>359</v>
      </c>
      <c r="K22" s="147">
        <v>579.74</v>
      </c>
      <c r="L22" s="147">
        <v>172.05</v>
      </c>
      <c r="M22" s="147">
        <v>432.27</v>
      </c>
    </row>
    <row r="23" spans="1:13" ht="12.75">
      <c r="A23" s="106" t="s">
        <v>377</v>
      </c>
      <c r="B23" s="147" t="s">
        <v>359</v>
      </c>
      <c r="C23" s="147" t="s">
        <v>359</v>
      </c>
      <c r="D23" s="147" t="s">
        <v>359</v>
      </c>
      <c r="E23" s="147">
        <v>96</v>
      </c>
      <c r="F23" s="147">
        <v>151.2</v>
      </c>
      <c r="G23" s="147">
        <v>236.19</v>
      </c>
      <c r="H23" s="147">
        <v>121.85</v>
      </c>
      <c r="I23" s="147">
        <v>82.31</v>
      </c>
      <c r="J23" s="147" t="s">
        <v>359</v>
      </c>
      <c r="K23" s="147">
        <v>841.18</v>
      </c>
      <c r="L23" s="147">
        <v>174.84</v>
      </c>
      <c r="M23" s="147" t="s">
        <v>359</v>
      </c>
    </row>
    <row r="24" spans="1:13" ht="12.75">
      <c r="A24" s="106" t="s">
        <v>378</v>
      </c>
      <c r="B24" s="147">
        <v>1700.68</v>
      </c>
      <c r="C24" s="147" t="s">
        <v>359</v>
      </c>
      <c r="D24" s="147">
        <v>637.36</v>
      </c>
      <c r="E24" s="147">
        <v>112.11</v>
      </c>
      <c r="F24" s="147">
        <v>196.81</v>
      </c>
      <c r="G24" s="147">
        <v>262.4</v>
      </c>
      <c r="H24" s="147">
        <v>133.49</v>
      </c>
      <c r="I24" s="147">
        <v>101.1</v>
      </c>
      <c r="J24" s="147" t="s">
        <v>359</v>
      </c>
      <c r="K24" s="147">
        <v>754.12</v>
      </c>
      <c r="L24" s="147">
        <v>181.89</v>
      </c>
      <c r="M24" s="147" t="s">
        <v>359</v>
      </c>
    </row>
    <row r="25" spans="1:13" ht="12.75">
      <c r="A25" s="106" t="s">
        <v>379</v>
      </c>
      <c r="B25" s="147">
        <v>595.8</v>
      </c>
      <c r="C25" s="147">
        <v>373.48</v>
      </c>
      <c r="D25" s="147">
        <v>326.95</v>
      </c>
      <c r="E25" s="147">
        <v>123.3</v>
      </c>
      <c r="F25" s="147">
        <v>342.39</v>
      </c>
      <c r="G25" s="147">
        <v>261.52</v>
      </c>
      <c r="H25" s="147">
        <v>139.59</v>
      </c>
      <c r="I25" s="147">
        <v>121.08</v>
      </c>
      <c r="J25" s="147">
        <v>313.44</v>
      </c>
      <c r="K25" s="147">
        <v>658.1</v>
      </c>
      <c r="L25" s="147">
        <v>187.26</v>
      </c>
      <c r="M25" s="147" t="s">
        <v>359</v>
      </c>
    </row>
    <row r="26" spans="1:13" ht="12.75">
      <c r="A26" s="106" t="s">
        <v>380</v>
      </c>
      <c r="B26" s="147">
        <v>375.55</v>
      </c>
      <c r="C26" s="147">
        <v>152.29</v>
      </c>
      <c r="D26" s="147">
        <v>207.46</v>
      </c>
      <c r="E26" s="147">
        <v>136.77</v>
      </c>
      <c r="F26" s="147">
        <v>380.02</v>
      </c>
      <c r="G26" s="147">
        <v>196.5</v>
      </c>
      <c r="H26" s="147">
        <v>127.14</v>
      </c>
      <c r="I26" s="147">
        <v>127.37</v>
      </c>
      <c r="J26" s="147">
        <v>202.99</v>
      </c>
      <c r="K26" s="147">
        <v>685.1</v>
      </c>
      <c r="L26" s="147">
        <v>197.83</v>
      </c>
      <c r="M26" s="147">
        <v>473.36</v>
      </c>
    </row>
    <row r="27" spans="1:13" ht="12.75">
      <c r="A27" s="106" t="s">
        <v>381</v>
      </c>
      <c r="B27" s="147">
        <v>379.64</v>
      </c>
      <c r="C27" s="147">
        <v>92.16</v>
      </c>
      <c r="D27" s="147">
        <v>172.95</v>
      </c>
      <c r="E27" s="147">
        <v>170.42</v>
      </c>
      <c r="F27" s="147">
        <v>448.97</v>
      </c>
      <c r="G27" s="147" t="s">
        <v>359</v>
      </c>
      <c r="H27" s="147">
        <v>131.09</v>
      </c>
      <c r="I27" s="147">
        <v>134.33</v>
      </c>
      <c r="J27" s="147">
        <v>163.97</v>
      </c>
      <c r="K27" s="147">
        <v>791.82</v>
      </c>
      <c r="L27" s="147">
        <v>162.06</v>
      </c>
      <c r="M27" s="147">
        <v>373.54</v>
      </c>
    </row>
    <row r="28" spans="1:13" ht="12.75">
      <c r="A28" s="106" t="s">
        <v>382</v>
      </c>
      <c r="B28" s="147">
        <v>456.18</v>
      </c>
      <c r="C28" s="147">
        <v>83.88</v>
      </c>
      <c r="D28" s="147">
        <v>169.58</v>
      </c>
      <c r="E28" s="147">
        <v>226.8</v>
      </c>
      <c r="F28" s="147">
        <v>585.8</v>
      </c>
      <c r="G28" s="147" t="s">
        <v>359</v>
      </c>
      <c r="H28" s="147">
        <v>112.65</v>
      </c>
      <c r="I28" s="147">
        <v>145.4</v>
      </c>
      <c r="J28" s="147">
        <v>185.97</v>
      </c>
      <c r="K28" s="147">
        <v>941.17</v>
      </c>
      <c r="L28" s="147">
        <v>127.91</v>
      </c>
      <c r="M28" s="147">
        <v>271.87</v>
      </c>
    </row>
    <row r="29" spans="1:13" ht="12.75">
      <c r="A29" s="106" t="s">
        <v>383</v>
      </c>
      <c r="B29" s="147" t="s">
        <v>359</v>
      </c>
      <c r="C29" s="147">
        <v>95.73</v>
      </c>
      <c r="D29" s="147">
        <v>203.78</v>
      </c>
      <c r="E29" s="147">
        <v>114.18</v>
      </c>
      <c r="F29" s="147">
        <v>562.46</v>
      </c>
      <c r="G29" s="147" t="s">
        <v>359</v>
      </c>
      <c r="H29" s="147">
        <v>98.02</v>
      </c>
      <c r="I29" s="147">
        <v>163.94</v>
      </c>
      <c r="J29" s="147">
        <v>199.56</v>
      </c>
      <c r="K29" s="147">
        <v>1204.7</v>
      </c>
      <c r="L29" s="147">
        <v>139.08</v>
      </c>
      <c r="M29" s="147">
        <v>255.92</v>
      </c>
    </row>
    <row r="30" spans="1:13" ht="12.75">
      <c r="A30" s="106" t="s">
        <v>384</v>
      </c>
      <c r="B30" s="148" t="s">
        <v>359</v>
      </c>
      <c r="C30" s="149">
        <v>98.42</v>
      </c>
      <c r="D30" s="149">
        <v>281.9</v>
      </c>
      <c r="E30" s="149">
        <v>88.58</v>
      </c>
      <c r="F30" s="149">
        <v>313.55</v>
      </c>
      <c r="G30" s="149">
        <v>413.4</v>
      </c>
      <c r="H30" s="149">
        <v>108.77</v>
      </c>
      <c r="I30" s="149">
        <v>172.95</v>
      </c>
      <c r="J30" s="149">
        <v>256.08</v>
      </c>
      <c r="K30" s="149">
        <v>1200.68</v>
      </c>
      <c r="L30" s="149">
        <v>143.92</v>
      </c>
      <c r="M30" s="149">
        <v>234.33</v>
      </c>
    </row>
    <row r="31" spans="1:13" ht="12.75">
      <c r="A31" s="236" t="s">
        <v>525</v>
      </c>
      <c r="B31" s="237" t="s">
        <v>150</v>
      </c>
      <c r="C31" s="237" t="s">
        <v>150</v>
      </c>
      <c r="D31" s="237" t="s">
        <v>150</v>
      </c>
      <c r="E31" s="237" t="s">
        <v>150</v>
      </c>
      <c r="F31" s="237" t="s">
        <v>150</v>
      </c>
      <c r="G31" s="237" t="s">
        <v>150</v>
      </c>
      <c r="H31" s="237" t="s">
        <v>150</v>
      </c>
      <c r="I31" s="237" t="s">
        <v>150</v>
      </c>
      <c r="J31" s="237" t="s">
        <v>150</v>
      </c>
      <c r="K31" s="237" t="s">
        <v>150</v>
      </c>
      <c r="L31" s="237" t="s">
        <v>150</v>
      </c>
      <c r="M31" s="238" t="s">
        <v>150</v>
      </c>
    </row>
    <row r="33" ht="12.75">
      <c r="A33" s="47" t="s">
        <v>385</v>
      </c>
    </row>
  </sheetData>
  <sheetProtection/>
  <mergeCells count="3">
    <mergeCell ref="A1:M1"/>
    <mergeCell ref="A2:M2"/>
    <mergeCell ref="A31:M31"/>
  </mergeCells>
  <printOptions/>
  <pageMargins left="1.2598425196850394" right="0.7086614173228347" top="0.7480314960629921" bottom="0.7480314960629921" header="0.31496062992125984" footer="0.31496062992125984"/>
  <pageSetup horizontalDpi="600" verticalDpi="600" orientation="landscape" paperSize="119"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32"/>
  <sheetViews>
    <sheetView zoomScalePageLayoutView="0" workbookViewId="0" topLeftCell="A1">
      <selection activeCell="H41" sqref="H41"/>
    </sheetView>
  </sheetViews>
  <sheetFormatPr defaultColWidth="11.421875" defaultRowHeight="15"/>
  <cols>
    <col min="1" max="1" width="11.421875" style="141" customWidth="1"/>
    <col min="2" max="2" width="11.57421875" style="47" bestFit="1" customWidth="1"/>
    <col min="3" max="3" width="10.7109375" style="47" customWidth="1"/>
    <col min="4" max="16384" width="11.421875" style="47" customWidth="1"/>
  </cols>
  <sheetData>
    <row r="1" spans="1:13" ht="12.75">
      <c r="A1" s="197" t="s">
        <v>513</v>
      </c>
      <c r="B1" s="197"/>
      <c r="C1" s="197"/>
      <c r="D1" s="197"/>
      <c r="E1" s="197"/>
      <c r="F1" s="197"/>
      <c r="G1" s="197"/>
      <c r="H1" s="197"/>
      <c r="I1" s="197"/>
      <c r="J1" s="197"/>
      <c r="K1" s="197"/>
      <c r="L1" s="197"/>
      <c r="M1" s="197"/>
    </row>
    <row r="2" spans="1:13" ht="12.75">
      <c r="A2" s="197" t="s">
        <v>386</v>
      </c>
      <c r="B2" s="197"/>
      <c r="C2" s="197"/>
      <c r="D2" s="197"/>
      <c r="E2" s="197"/>
      <c r="F2" s="197"/>
      <c r="G2" s="197"/>
      <c r="H2" s="197"/>
      <c r="I2" s="197"/>
      <c r="J2" s="197"/>
      <c r="K2" s="197"/>
      <c r="L2" s="197"/>
      <c r="M2" s="197"/>
    </row>
    <row r="3" spans="1:13" ht="12.75">
      <c r="A3" s="197" t="s">
        <v>387</v>
      </c>
      <c r="B3" s="197"/>
      <c r="C3" s="197"/>
      <c r="D3" s="197"/>
      <c r="E3" s="197"/>
      <c r="F3" s="197"/>
      <c r="G3" s="197"/>
      <c r="H3" s="197"/>
      <c r="I3" s="197"/>
      <c r="J3" s="197"/>
      <c r="K3" s="197"/>
      <c r="L3" s="197"/>
      <c r="M3" s="197"/>
    </row>
    <row r="4" spans="1:13" ht="45" customHeight="1">
      <c r="A4" s="239" t="s">
        <v>345</v>
      </c>
      <c r="B4" s="246" t="s">
        <v>337</v>
      </c>
      <c r="C4" s="242"/>
      <c r="D4" s="241" t="s">
        <v>439</v>
      </c>
      <c r="E4" s="242"/>
      <c r="F4" s="241" t="s">
        <v>440</v>
      </c>
      <c r="G4" s="242"/>
      <c r="H4" s="241" t="s">
        <v>441</v>
      </c>
      <c r="I4" s="242"/>
      <c r="J4" s="241" t="s">
        <v>442</v>
      </c>
      <c r="K4" s="242"/>
      <c r="L4" s="241" t="s">
        <v>443</v>
      </c>
      <c r="M4" s="243"/>
    </row>
    <row r="5" spans="1:13" ht="12.75">
      <c r="A5" s="240"/>
      <c r="B5" s="170" t="s">
        <v>444</v>
      </c>
      <c r="C5" s="150" t="s">
        <v>388</v>
      </c>
      <c r="D5" s="150" t="s">
        <v>444</v>
      </c>
      <c r="E5" s="150" t="s">
        <v>388</v>
      </c>
      <c r="F5" s="150" t="s">
        <v>444</v>
      </c>
      <c r="G5" s="150" t="s">
        <v>388</v>
      </c>
      <c r="H5" s="150" t="s">
        <v>444</v>
      </c>
      <c r="I5" s="150" t="s">
        <v>388</v>
      </c>
      <c r="J5" s="150" t="s">
        <v>444</v>
      </c>
      <c r="K5" s="150" t="s">
        <v>388</v>
      </c>
      <c r="L5" s="150" t="s">
        <v>444</v>
      </c>
      <c r="M5" s="150" t="s">
        <v>388</v>
      </c>
    </row>
    <row r="6" spans="1:13" ht="12.75">
      <c r="A6" s="171" t="s">
        <v>358</v>
      </c>
      <c r="B6" s="101">
        <v>2002.625</v>
      </c>
      <c r="C6" s="101">
        <v>1900</v>
      </c>
      <c r="D6" s="101">
        <v>388.75</v>
      </c>
      <c r="E6" s="101">
        <v>256.25</v>
      </c>
      <c r="F6" s="151">
        <v>0</v>
      </c>
      <c r="G6" s="151">
        <v>0</v>
      </c>
      <c r="H6" s="105"/>
      <c r="I6" s="105"/>
      <c r="J6" s="152">
        <v>481.53333333333336</v>
      </c>
      <c r="K6" s="152">
        <v>271.875</v>
      </c>
      <c r="L6" s="152">
        <v>585.5625</v>
      </c>
      <c r="M6" s="152">
        <v>264.1666666666667</v>
      </c>
    </row>
    <row r="7" spans="1:13" ht="12.75">
      <c r="A7" s="160" t="s">
        <v>360</v>
      </c>
      <c r="B7" s="101">
        <v>2244.7</v>
      </c>
      <c r="C7" s="101">
        <v>2050</v>
      </c>
      <c r="D7" s="101">
        <v>342.75</v>
      </c>
      <c r="E7" s="101">
        <v>225</v>
      </c>
      <c r="F7" s="151">
        <v>0</v>
      </c>
      <c r="G7" s="151">
        <v>0</v>
      </c>
      <c r="H7" s="105"/>
      <c r="I7" s="105"/>
      <c r="J7" s="152">
        <v>488.55</v>
      </c>
      <c r="K7" s="152">
        <v>274</v>
      </c>
      <c r="L7" s="152">
        <v>583</v>
      </c>
      <c r="M7" s="152">
        <v>250</v>
      </c>
    </row>
    <row r="8" spans="1:13" ht="12.75">
      <c r="A8" s="160" t="s">
        <v>361</v>
      </c>
      <c r="B8" s="101">
        <v>2765</v>
      </c>
      <c r="C8" s="101">
        <v>2418.75</v>
      </c>
      <c r="D8" s="101">
        <v>318.25</v>
      </c>
      <c r="E8" s="101">
        <v>225</v>
      </c>
      <c r="F8" s="153">
        <v>555.75</v>
      </c>
      <c r="G8" s="153">
        <v>246.875</v>
      </c>
      <c r="H8" s="105"/>
      <c r="I8" s="105"/>
      <c r="J8" s="152">
        <v>476</v>
      </c>
      <c r="K8" s="152">
        <v>275</v>
      </c>
      <c r="L8" s="152">
        <v>597.84375</v>
      </c>
      <c r="M8" s="152">
        <v>297.8125</v>
      </c>
    </row>
    <row r="9" spans="1:13" ht="12.75">
      <c r="A9" s="160" t="s">
        <v>362</v>
      </c>
      <c r="B9" s="101">
        <v>2714.875</v>
      </c>
      <c r="C9" s="101">
        <v>1800</v>
      </c>
      <c r="D9" s="101">
        <v>241.3125</v>
      </c>
      <c r="E9" s="101">
        <v>156.25</v>
      </c>
      <c r="F9" s="153">
        <v>438.25</v>
      </c>
      <c r="G9" s="153">
        <v>240.625</v>
      </c>
      <c r="H9" s="101">
        <v>669.5</v>
      </c>
      <c r="I9" s="101">
        <v>325</v>
      </c>
      <c r="J9" s="152">
        <v>440.2307692307692</v>
      </c>
      <c r="K9" s="152">
        <v>267.5</v>
      </c>
      <c r="L9" s="152">
        <v>597.28125</v>
      </c>
      <c r="M9" s="152">
        <v>301.41666666666663</v>
      </c>
    </row>
    <row r="10" spans="1:13" ht="12.75">
      <c r="A10" s="160" t="s">
        <v>363</v>
      </c>
      <c r="B10" s="101">
        <v>2092.45</v>
      </c>
      <c r="C10" s="101">
        <v>1305.8823529411766</v>
      </c>
      <c r="D10" s="101">
        <v>206.75</v>
      </c>
      <c r="E10" s="101">
        <v>100</v>
      </c>
      <c r="F10" s="153">
        <v>382.45</v>
      </c>
      <c r="G10" s="153">
        <v>207.5</v>
      </c>
      <c r="H10" s="101">
        <v>609</v>
      </c>
      <c r="I10" s="101">
        <v>342.5</v>
      </c>
      <c r="J10" s="152">
        <v>385.09375</v>
      </c>
      <c r="K10" s="152">
        <v>281.25</v>
      </c>
      <c r="L10" s="152">
        <v>525.95</v>
      </c>
      <c r="M10" s="152">
        <v>288.5</v>
      </c>
    </row>
    <row r="11" spans="1:13" ht="12.75">
      <c r="A11" s="160" t="s">
        <v>364</v>
      </c>
      <c r="B11" s="101">
        <v>1296.6875</v>
      </c>
      <c r="C11" s="101">
        <v>1037.5</v>
      </c>
      <c r="D11" s="101">
        <v>147.85</v>
      </c>
      <c r="E11" s="101">
        <v>100</v>
      </c>
      <c r="F11" s="153">
        <v>371.1875</v>
      </c>
      <c r="G11" s="153">
        <v>243.75</v>
      </c>
      <c r="H11" s="101">
        <v>705.5625</v>
      </c>
      <c r="I11" s="101">
        <v>412.5</v>
      </c>
      <c r="J11" s="152">
        <v>356.77777777777777</v>
      </c>
      <c r="K11" s="152">
        <v>247.91666666666669</v>
      </c>
      <c r="L11" s="152">
        <v>518</v>
      </c>
      <c r="M11" s="152">
        <v>279</v>
      </c>
    </row>
    <row r="12" spans="1:13" ht="12.75">
      <c r="A12" s="160" t="s">
        <v>365</v>
      </c>
      <c r="B12" s="101">
        <v>1214.875</v>
      </c>
      <c r="C12" s="101">
        <v>962.5</v>
      </c>
      <c r="D12" s="101">
        <v>188.95</v>
      </c>
      <c r="E12" s="101">
        <v>104.16666666666667</v>
      </c>
      <c r="F12" s="153">
        <v>395.625</v>
      </c>
      <c r="G12" s="153">
        <v>246.875</v>
      </c>
      <c r="H12" s="101">
        <v>765.75</v>
      </c>
      <c r="I12" s="101">
        <v>468.75</v>
      </c>
      <c r="J12" s="152">
        <v>373.375</v>
      </c>
      <c r="K12" s="152">
        <v>225</v>
      </c>
      <c r="L12" s="152">
        <v>525.1875</v>
      </c>
      <c r="M12" s="152">
        <v>292.1875</v>
      </c>
    </row>
    <row r="13" spans="1:13" ht="12.75">
      <c r="A13" s="160" t="s">
        <v>366</v>
      </c>
      <c r="B13" s="101">
        <v>1061.9722222222222</v>
      </c>
      <c r="C13" s="101">
        <v>901.4285714285714</v>
      </c>
      <c r="D13" s="101">
        <v>273.9512195121951</v>
      </c>
      <c r="E13" s="101">
        <v>118.38709677419355</v>
      </c>
      <c r="F13" s="153">
        <v>449.72727272727275</v>
      </c>
      <c r="G13" s="153">
        <v>261.3888888888889</v>
      </c>
      <c r="H13" s="101">
        <v>811.0909090909091</v>
      </c>
      <c r="I13" s="101">
        <v>466.6666666666667</v>
      </c>
      <c r="J13" s="152">
        <v>428.3611111111111</v>
      </c>
      <c r="K13" s="152">
        <v>309.72222222222223</v>
      </c>
      <c r="L13" s="152">
        <v>662.4583333333333</v>
      </c>
      <c r="M13" s="152">
        <v>392.3611111111111</v>
      </c>
    </row>
    <row r="14" spans="1:13" ht="12.75">
      <c r="A14" s="160" t="s">
        <v>367</v>
      </c>
      <c r="B14" s="101">
        <v>981.375</v>
      </c>
      <c r="C14" s="101">
        <v>796.875</v>
      </c>
      <c r="D14" s="101">
        <v>340.94444444444446</v>
      </c>
      <c r="E14" s="101">
        <v>152.85714285714286</v>
      </c>
      <c r="F14" s="153">
        <v>806.8</v>
      </c>
      <c r="G14" s="153">
        <v>341.93548387096774</v>
      </c>
      <c r="H14" s="105"/>
      <c r="I14" s="105"/>
      <c r="J14" s="152">
        <v>569.4666666666667</v>
      </c>
      <c r="K14" s="152">
        <v>443.75</v>
      </c>
      <c r="L14" s="152">
        <v>777.3572916666667</v>
      </c>
      <c r="M14" s="152">
        <v>521.5625</v>
      </c>
    </row>
    <row r="15" spans="1:13" ht="12.75">
      <c r="A15" s="160" t="s">
        <v>368</v>
      </c>
      <c r="B15" s="101">
        <v>920.75</v>
      </c>
      <c r="C15" s="101">
        <v>734.375</v>
      </c>
      <c r="D15" s="101">
        <v>398.02222222222224</v>
      </c>
      <c r="E15" s="101">
        <v>232.85714285714286</v>
      </c>
      <c r="F15" s="153">
        <v>921.5238095238095</v>
      </c>
      <c r="G15" s="153">
        <v>396.6666666666667</v>
      </c>
      <c r="H15" s="105"/>
      <c r="I15" s="105"/>
      <c r="J15" s="152">
        <v>883.45</v>
      </c>
      <c r="K15" s="152">
        <v>641.025641025641</v>
      </c>
      <c r="L15" s="152">
        <v>957.3929824561403</v>
      </c>
      <c r="M15" s="152">
        <v>599.21875</v>
      </c>
    </row>
    <row r="16" spans="1:13" ht="12.75">
      <c r="A16" s="160" t="s">
        <v>369</v>
      </c>
      <c r="B16" s="101"/>
      <c r="C16" s="101"/>
      <c r="D16" s="101">
        <v>610.1388888888889</v>
      </c>
      <c r="E16" s="101">
        <v>362.85714285714283</v>
      </c>
      <c r="F16" s="153">
        <v>0</v>
      </c>
      <c r="G16" s="153">
        <v>0</v>
      </c>
      <c r="H16" s="105"/>
      <c r="I16" s="105"/>
      <c r="J16" s="152">
        <v>741.75</v>
      </c>
      <c r="K16" s="152">
        <v>614.2857142857143</v>
      </c>
      <c r="L16" s="105"/>
      <c r="M16" s="105"/>
    </row>
    <row r="17" spans="1:13" ht="12.75">
      <c r="A17" s="160" t="s">
        <v>370</v>
      </c>
      <c r="B17" s="101">
        <v>913.9354838709677</v>
      </c>
      <c r="C17" s="101">
        <v>739.0625</v>
      </c>
      <c r="D17" s="101">
        <v>682.8888888888889</v>
      </c>
      <c r="E17" s="101">
        <v>430.95238095238096</v>
      </c>
      <c r="F17" s="153">
        <v>0</v>
      </c>
      <c r="G17" s="153">
        <v>0</v>
      </c>
      <c r="H17" s="105"/>
      <c r="I17" s="105"/>
      <c r="J17" s="105"/>
      <c r="K17" s="105"/>
      <c r="L17" s="105"/>
      <c r="M17" s="105"/>
    </row>
    <row r="18" spans="1:13" ht="12.75">
      <c r="A18" s="160" t="s">
        <v>371</v>
      </c>
      <c r="B18" s="101">
        <v>1002.775</v>
      </c>
      <c r="C18" s="101">
        <v>905</v>
      </c>
      <c r="D18" s="101">
        <v>600</v>
      </c>
      <c r="E18" s="101">
        <v>733.3333333333334</v>
      </c>
      <c r="F18" s="153">
        <v>0</v>
      </c>
      <c r="G18" s="153">
        <v>0</v>
      </c>
      <c r="H18" s="105"/>
      <c r="I18" s="105"/>
      <c r="J18" s="105"/>
      <c r="K18" s="105"/>
      <c r="L18" s="152">
        <v>615.7863300492611</v>
      </c>
      <c r="M18" s="152">
        <v>289.289314516129</v>
      </c>
    </row>
    <row r="19" spans="1:13" ht="12.75">
      <c r="A19" s="160" t="s">
        <v>372</v>
      </c>
      <c r="B19" s="101">
        <v>1099.84375</v>
      </c>
      <c r="C19" s="101">
        <v>856.25</v>
      </c>
      <c r="D19" s="101">
        <v>1061.28125</v>
      </c>
      <c r="E19" s="101">
        <v>856.25</v>
      </c>
      <c r="F19" s="153">
        <v>697.875</v>
      </c>
      <c r="G19" s="153">
        <v>308.3333333333333</v>
      </c>
      <c r="H19" s="105"/>
      <c r="I19" s="105"/>
      <c r="J19" s="105"/>
      <c r="K19" s="105"/>
      <c r="L19" s="152">
        <v>566.96875</v>
      </c>
      <c r="M19" s="152">
        <v>262.5</v>
      </c>
    </row>
    <row r="20" spans="1:13" ht="12.75">
      <c r="A20" s="160" t="s">
        <v>373</v>
      </c>
      <c r="B20" s="101">
        <v>1072.9375</v>
      </c>
      <c r="C20" s="101">
        <v>850</v>
      </c>
      <c r="D20" s="101">
        <v>868.1875</v>
      </c>
      <c r="E20" s="101">
        <v>609.375</v>
      </c>
      <c r="F20" s="153">
        <v>537.6129032258065</v>
      </c>
      <c r="G20" s="153">
        <v>257.8125</v>
      </c>
      <c r="H20" s="105"/>
      <c r="I20" s="105"/>
      <c r="J20" s="105"/>
      <c r="K20" s="105"/>
      <c r="L20" s="152">
        <v>501</v>
      </c>
      <c r="M20" s="152">
        <v>292</v>
      </c>
    </row>
    <row r="21" spans="1:13" ht="12.75">
      <c r="A21" s="160" t="s">
        <v>374</v>
      </c>
      <c r="B21" s="101">
        <v>1164.96875</v>
      </c>
      <c r="C21" s="101">
        <v>910.9375</v>
      </c>
      <c r="D21" s="101">
        <v>644.28125</v>
      </c>
      <c r="E21" s="101">
        <v>326.5625</v>
      </c>
      <c r="F21" s="153">
        <v>402.34375</v>
      </c>
      <c r="G21" s="153">
        <v>273.4375</v>
      </c>
      <c r="H21" s="105"/>
      <c r="I21" s="105"/>
      <c r="J21" s="152">
        <v>864.875</v>
      </c>
      <c r="K21" s="152">
        <v>580</v>
      </c>
      <c r="L21" s="152">
        <v>508.23487903225805</v>
      </c>
      <c r="M21" s="152">
        <v>278.90625</v>
      </c>
    </row>
    <row r="22" spans="1:13" ht="12.75">
      <c r="A22" s="160" t="s">
        <v>375</v>
      </c>
      <c r="B22" s="101">
        <v>1658</v>
      </c>
      <c r="C22" s="101">
        <v>1432.5</v>
      </c>
      <c r="D22" s="101">
        <v>547.59375</v>
      </c>
      <c r="E22" s="101">
        <v>226.5625</v>
      </c>
      <c r="F22" s="153">
        <v>417.75</v>
      </c>
      <c r="G22" s="153">
        <v>238.75</v>
      </c>
      <c r="H22" s="152">
        <v>561</v>
      </c>
      <c r="I22" s="152">
        <v>337.5</v>
      </c>
      <c r="J22" s="152">
        <v>667.1</v>
      </c>
      <c r="K22" s="152">
        <v>295.25</v>
      </c>
      <c r="L22" s="152">
        <v>519.2125</v>
      </c>
      <c r="M22" s="152">
        <v>298.125</v>
      </c>
    </row>
    <row r="23" spans="1:13" ht="12.75">
      <c r="A23" s="160" t="s">
        <v>376</v>
      </c>
      <c r="B23" s="101">
        <v>1817.53125</v>
      </c>
      <c r="C23" s="101">
        <v>1323.4375</v>
      </c>
      <c r="D23" s="101">
        <v>407.1111111111111</v>
      </c>
      <c r="E23" s="101">
        <v>207.14285714285714</v>
      </c>
      <c r="F23" s="153">
        <v>399.375</v>
      </c>
      <c r="G23" s="153">
        <v>245.3125</v>
      </c>
      <c r="H23" s="152">
        <f>SUM(E23+E27)/2</f>
        <v>458.07142857142856</v>
      </c>
      <c r="I23" s="152">
        <f>SUM(F23+F27)/2</f>
        <v>199.6875</v>
      </c>
      <c r="J23" s="152">
        <v>457.71875</v>
      </c>
      <c r="K23" s="152">
        <v>239.0625</v>
      </c>
      <c r="L23" s="152">
        <v>607.359375</v>
      </c>
      <c r="M23" s="152">
        <v>312.1875</v>
      </c>
    </row>
    <row r="24" spans="1:13" ht="12.75">
      <c r="A24" s="160" t="s">
        <v>377</v>
      </c>
      <c r="B24" s="101">
        <v>1869.55</v>
      </c>
      <c r="C24" s="101">
        <v>1520</v>
      </c>
      <c r="D24" s="101">
        <v>431.1777777777778</v>
      </c>
      <c r="E24" s="101">
        <v>314.2857142857143</v>
      </c>
      <c r="F24" s="153">
        <v>465.60526315789474</v>
      </c>
      <c r="G24" s="153">
        <v>255</v>
      </c>
      <c r="H24" s="152">
        <f>SUM(E24+E28)/2</f>
        <v>536.1428571428571</v>
      </c>
      <c r="I24" s="152">
        <f>SUM(F24+F28)/2</f>
        <v>232.80263157894737</v>
      </c>
      <c r="J24" s="152">
        <v>369.275</v>
      </c>
      <c r="K24" s="152">
        <v>236.875</v>
      </c>
      <c r="L24" s="152">
        <v>555.5625</v>
      </c>
      <c r="M24" s="152">
        <v>326.375</v>
      </c>
    </row>
    <row r="25" spans="1:13" ht="12.75">
      <c r="A25" s="160" t="s">
        <v>378</v>
      </c>
      <c r="B25" s="101">
        <v>1835</v>
      </c>
      <c r="C25" s="101">
        <v>1420</v>
      </c>
      <c r="D25" s="101">
        <v>567</v>
      </c>
      <c r="E25" s="101">
        <v>388</v>
      </c>
      <c r="F25" s="153">
        <v>453.3666666666667</v>
      </c>
      <c r="G25" s="153">
        <v>268.75</v>
      </c>
      <c r="H25" s="101">
        <v>844</v>
      </c>
      <c r="I25" s="101">
        <v>455</v>
      </c>
      <c r="J25" s="152">
        <v>412.5</v>
      </c>
      <c r="K25" s="152">
        <v>276</v>
      </c>
      <c r="L25" s="152">
        <v>592</v>
      </c>
      <c r="M25" s="152">
        <v>331.5</v>
      </c>
    </row>
    <row r="26" spans="1:13" ht="12.75">
      <c r="A26" s="160" t="s">
        <v>379</v>
      </c>
      <c r="B26" s="101">
        <v>1727</v>
      </c>
      <c r="C26" s="101">
        <v>1086</v>
      </c>
      <c r="D26" s="101">
        <v>818</v>
      </c>
      <c r="E26" s="101">
        <v>671</v>
      </c>
      <c r="F26" s="153">
        <v>699.5384615384615</v>
      </c>
      <c r="G26" s="153">
        <v>350</v>
      </c>
      <c r="H26" s="105"/>
      <c r="I26" s="105"/>
      <c r="J26" s="152">
        <v>442</v>
      </c>
      <c r="K26" s="152">
        <v>312</v>
      </c>
      <c r="L26" s="152">
        <v>614</v>
      </c>
      <c r="M26" s="152">
        <v>356.5</v>
      </c>
    </row>
    <row r="27" spans="1:13" ht="12.75">
      <c r="A27" s="160" t="s">
        <v>380</v>
      </c>
      <c r="B27" s="101">
        <v>1776</v>
      </c>
      <c r="C27" s="101">
        <v>1148</v>
      </c>
      <c r="D27" s="101">
        <v>993</v>
      </c>
      <c r="E27" s="101">
        <v>709</v>
      </c>
      <c r="F27" s="153">
        <v>0</v>
      </c>
      <c r="G27" s="153">
        <v>0</v>
      </c>
      <c r="H27" s="105"/>
      <c r="I27" s="105"/>
      <c r="J27" s="152">
        <v>405</v>
      </c>
      <c r="K27" s="152">
        <v>314</v>
      </c>
      <c r="L27" s="152">
        <v>667</v>
      </c>
      <c r="M27" s="152">
        <v>344</v>
      </c>
    </row>
    <row r="28" spans="1:13" ht="12.75">
      <c r="A28" s="160" t="s">
        <v>381</v>
      </c>
      <c r="B28" s="101">
        <v>1759</v>
      </c>
      <c r="C28" s="101">
        <v>1428</v>
      </c>
      <c r="D28" s="101">
        <v>966</v>
      </c>
      <c r="E28" s="101">
        <v>758</v>
      </c>
      <c r="F28" s="153">
        <v>0</v>
      </c>
      <c r="G28" s="153">
        <v>0</v>
      </c>
      <c r="H28" s="105"/>
      <c r="I28" s="105"/>
      <c r="J28" s="152">
        <v>383</v>
      </c>
      <c r="K28" s="152">
        <v>359</v>
      </c>
      <c r="L28" s="105"/>
      <c r="M28" s="105"/>
    </row>
    <row r="29" spans="1:13" ht="12.75">
      <c r="A29" s="160" t="s">
        <v>382</v>
      </c>
      <c r="B29" s="101">
        <v>1869</v>
      </c>
      <c r="C29" s="101">
        <v>1606</v>
      </c>
      <c r="D29" s="101">
        <v>1123</v>
      </c>
      <c r="E29" s="101">
        <v>884</v>
      </c>
      <c r="F29" s="153">
        <v>0</v>
      </c>
      <c r="G29" s="153">
        <v>0</v>
      </c>
      <c r="H29" s="105"/>
      <c r="I29" s="105"/>
      <c r="J29" s="152">
        <v>437</v>
      </c>
      <c r="K29" s="152">
        <v>353</v>
      </c>
      <c r="L29" s="105"/>
      <c r="M29" s="105"/>
    </row>
    <row r="30" spans="1:13" ht="12.75">
      <c r="A30" s="160" t="s">
        <v>383</v>
      </c>
      <c r="B30" s="101">
        <v>2318</v>
      </c>
      <c r="C30" s="101">
        <v>1813</v>
      </c>
      <c r="D30" s="101">
        <v>1430</v>
      </c>
      <c r="E30" s="101">
        <v>1290</v>
      </c>
      <c r="F30" s="153">
        <v>0</v>
      </c>
      <c r="G30" s="153">
        <v>0</v>
      </c>
      <c r="H30" s="105"/>
      <c r="I30" s="105"/>
      <c r="J30" s="152">
        <v>492</v>
      </c>
      <c r="K30" s="152">
        <v>393</v>
      </c>
      <c r="L30" s="152">
        <v>612</v>
      </c>
      <c r="M30" s="152">
        <v>286</v>
      </c>
    </row>
    <row r="31" spans="1:13" ht="12.75">
      <c r="A31" s="161" t="s">
        <v>384</v>
      </c>
      <c r="B31" s="154">
        <v>2513</v>
      </c>
      <c r="C31" s="154">
        <v>2166</v>
      </c>
      <c r="D31" s="154">
        <v>1341</v>
      </c>
      <c r="E31" s="154">
        <v>769</v>
      </c>
      <c r="F31" s="155">
        <v>0</v>
      </c>
      <c r="G31" s="155">
        <v>0</v>
      </c>
      <c r="H31" s="156"/>
      <c r="I31" s="156"/>
      <c r="J31" s="157">
        <v>511</v>
      </c>
      <c r="K31" s="157">
        <v>379</v>
      </c>
      <c r="L31" s="157">
        <v>664</v>
      </c>
      <c r="M31" s="157">
        <v>358.5</v>
      </c>
    </row>
    <row r="32" spans="1:13" ht="12.75">
      <c r="A32" s="244" t="s">
        <v>525</v>
      </c>
      <c r="B32" s="245"/>
      <c r="C32" s="158"/>
      <c r="D32" s="158"/>
      <c r="E32" s="158"/>
      <c r="F32" s="158"/>
      <c r="G32" s="158"/>
      <c r="H32" s="158"/>
      <c r="I32" s="158"/>
      <c r="J32" s="158"/>
      <c r="K32" s="158"/>
      <c r="L32" s="158"/>
      <c r="M32" s="159"/>
    </row>
  </sheetData>
  <sheetProtection/>
  <mergeCells count="11">
    <mergeCell ref="A32:B32"/>
    <mergeCell ref="B4:C4"/>
    <mergeCell ref="D4:E4"/>
    <mergeCell ref="F4:G4"/>
    <mergeCell ref="H4:I4"/>
    <mergeCell ref="A1:M1"/>
    <mergeCell ref="A2:M2"/>
    <mergeCell ref="A3:M3"/>
    <mergeCell ref="A4:A5"/>
    <mergeCell ref="J4:K4"/>
    <mergeCell ref="L4:M4"/>
  </mergeCells>
  <printOptions/>
  <pageMargins left="0.7086614173228347" right="0.7086614173228347" top="0.7480314960629921" bottom="0.7480314960629921" header="0.31496062992125984" footer="0.31496062992125984"/>
  <pageSetup horizontalDpi="600" verticalDpi="600" orientation="landscape" paperSize="119" scale="75" r:id="rId2"/>
  <headerFooter>
    <oddFooter>&amp;C&amp;"Arial,Normal"&amp;10 17</oddFooter>
  </headerFooter>
  <drawing r:id="rId1"/>
</worksheet>
</file>

<file path=xl/worksheets/sheet2.xml><?xml version="1.0" encoding="utf-8"?>
<worksheet xmlns="http://schemas.openxmlformats.org/spreadsheetml/2006/main" xmlns:r="http://schemas.openxmlformats.org/officeDocument/2006/relationships">
  <dimension ref="A1:T39"/>
  <sheetViews>
    <sheetView zoomScalePageLayoutView="0" workbookViewId="0" topLeftCell="A1">
      <selection activeCell="D23" sqref="D23"/>
    </sheetView>
  </sheetViews>
  <sheetFormatPr defaultColWidth="11.421875" defaultRowHeight="15"/>
  <cols>
    <col min="1" max="1" width="8.28125" style="0" customWidth="1"/>
    <col min="2" max="2" width="18.00390625" style="0" bestFit="1" customWidth="1"/>
    <col min="3" max="4" width="16.140625" style="0" customWidth="1"/>
    <col min="5" max="5" width="17.7109375" style="0" customWidth="1"/>
  </cols>
  <sheetData>
    <row r="1" spans="1:6" s="20" customFormat="1" ht="14.25">
      <c r="A1" s="181" t="s">
        <v>469</v>
      </c>
      <c r="B1" s="181"/>
      <c r="C1" s="181"/>
      <c r="D1" s="181"/>
      <c r="E1" s="181"/>
      <c r="F1" s="45"/>
    </row>
    <row r="2" spans="1:6" s="20" customFormat="1" ht="14.25">
      <c r="A2" s="39"/>
      <c r="B2" s="39"/>
      <c r="C2" s="39"/>
      <c r="D2" s="39"/>
      <c r="E2" s="39"/>
      <c r="F2" s="39"/>
    </row>
    <row r="3" spans="1:6" s="20" customFormat="1" ht="14.25">
      <c r="A3" s="44"/>
      <c r="B3" s="43"/>
      <c r="C3" s="43"/>
      <c r="D3" s="43"/>
      <c r="E3" s="43"/>
      <c r="F3" s="40" t="s">
        <v>465</v>
      </c>
    </row>
    <row r="4" spans="1:6" s="20" customFormat="1" ht="14.25">
      <c r="A4" s="42"/>
      <c r="B4" s="42"/>
      <c r="C4" s="42"/>
      <c r="D4" s="42"/>
      <c r="E4" s="42"/>
      <c r="F4" s="41"/>
    </row>
    <row r="5" spans="1:6" s="20" customFormat="1" ht="14.25">
      <c r="A5" s="38" t="s">
        <v>468</v>
      </c>
      <c r="B5" s="182" t="s">
        <v>466</v>
      </c>
      <c r="C5" s="182"/>
      <c r="D5" s="182"/>
      <c r="E5" s="182"/>
      <c r="F5" s="36"/>
    </row>
    <row r="6" spans="1:6" s="20" customFormat="1" ht="14.25">
      <c r="A6" s="38"/>
      <c r="B6" s="183" t="s">
        <v>470</v>
      </c>
      <c r="C6" s="183"/>
      <c r="D6" s="183"/>
      <c r="E6" s="183"/>
      <c r="F6" s="36"/>
    </row>
    <row r="7" spans="1:6" s="20" customFormat="1" ht="14.25">
      <c r="A7" s="38" t="s">
        <v>464</v>
      </c>
      <c r="B7" s="182" t="s">
        <v>516</v>
      </c>
      <c r="C7" s="182"/>
      <c r="D7" s="182"/>
      <c r="E7" s="182"/>
      <c r="F7" s="162">
        <v>4</v>
      </c>
    </row>
    <row r="8" spans="1:6" s="20" customFormat="1" ht="14.25">
      <c r="A8" s="38" t="s">
        <v>463</v>
      </c>
      <c r="B8" s="182" t="s">
        <v>24</v>
      </c>
      <c r="C8" s="182"/>
      <c r="D8" s="182"/>
      <c r="E8" s="182"/>
      <c r="F8" s="162">
        <v>5</v>
      </c>
    </row>
    <row r="9" spans="1:6" s="20" customFormat="1" ht="14.25">
      <c r="A9" s="38" t="s">
        <v>462</v>
      </c>
      <c r="B9" s="182" t="s">
        <v>517</v>
      </c>
      <c r="C9" s="182"/>
      <c r="D9" s="182"/>
      <c r="E9" s="182"/>
      <c r="F9" s="162">
        <v>6</v>
      </c>
    </row>
    <row r="10" spans="1:6" s="20" customFormat="1" ht="14.25">
      <c r="A10" s="38" t="s">
        <v>461</v>
      </c>
      <c r="B10" s="182" t="s">
        <v>518</v>
      </c>
      <c r="C10" s="182"/>
      <c r="D10" s="182"/>
      <c r="E10" s="182"/>
      <c r="F10" s="162">
        <v>8</v>
      </c>
    </row>
    <row r="11" spans="1:6" s="20" customFormat="1" ht="14.25">
      <c r="A11" s="38" t="s">
        <v>460</v>
      </c>
      <c r="B11" s="182" t="s">
        <v>527</v>
      </c>
      <c r="C11" s="182"/>
      <c r="D11" s="182"/>
      <c r="E11" s="182"/>
      <c r="F11" s="162">
        <v>9</v>
      </c>
    </row>
    <row r="12" spans="1:6" s="20" customFormat="1" ht="14.25">
      <c r="A12" s="38" t="s">
        <v>459</v>
      </c>
      <c r="B12" s="182" t="s">
        <v>471</v>
      </c>
      <c r="C12" s="182"/>
      <c r="D12" s="182"/>
      <c r="E12" s="182"/>
      <c r="F12" s="162">
        <v>10</v>
      </c>
    </row>
    <row r="13" spans="1:20" s="20" customFormat="1" ht="14.25">
      <c r="A13" s="38" t="s">
        <v>458</v>
      </c>
      <c r="B13" s="182" t="s">
        <v>472</v>
      </c>
      <c r="C13" s="182"/>
      <c r="D13" s="182"/>
      <c r="E13" s="182"/>
      <c r="F13" s="162">
        <v>11</v>
      </c>
      <c r="G13" s="163"/>
      <c r="H13" s="163"/>
      <c r="I13" s="163"/>
      <c r="J13" s="163"/>
      <c r="K13" s="163"/>
      <c r="L13" s="163"/>
      <c r="M13" s="163"/>
      <c r="N13" s="163"/>
      <c r="O13" s="163"/>
      <c r="P13" s="163"/>
      <c r="Q13" s="163"/>
      <c r="R13" s="163"/>
      <c r="S13" s="163"/>
      <c r="T13" s="163"/>
    </row>
    <row r="14" spans="1:20" s="20" customFormat="1" ht="14.25">
      <c r="A14" s="38" t="s">
        <v>457</v>
      </c>
      <c r="B14" s="182" t="s">
        <v>534</v>
      </c>
      <c r="C14" s="182"/>
      <c r="D14" s="182"/>
      <c r="E14" s="182"/>
      <c r="F14" s="162">
        <v>13</v>
      </c>
      <c r="G14" s="164"/>
      <c r="H14" s="164"/>
      <c r="I14" s="164"/>
      <c r="J14" s="164"/>
      <c r="K14" s="164"/>
      <c r="L14" s="164"/>
      <c r="M14" s="164"/>
      <c r="N14" s="164"/>
      <c r="O14" s="164"/>
      <c r="P14" s="164"/>
      <c r="Q14" s="164"/>
      <c r="R14" s="164"/>
      <c r="S14" s="164"/>
      <c r="T14" s="164"/>
    </row>
    <row r="15" spans="1:20" s="20" customFormat="1" ht="14.25">
      <c r="A15" s="38" t="s">
        <v>467</v>
      </c>
      <c r="B15" s="182" t="s">
        <v>473</v>
      </c>
      <c r="C15" s="182"/>
      <c r="D15" s="182"/>
      <c r="E15" s="182"/>
      <c r="F15" s="162">
        <v>14</v>
      </c>
      <c r="G15" s="33"/>
      <c r="H15" s="33"/>
      <c r="I15" s="33"/>
      <c r="J15" s="33"/>
      <c r="K15" s="33"/>
      <c r="L15" s="33"/>
      <c r="M15" s="33"/>
      <c r="N15" s="33"/>
      <c r="O15" s="33"/>
      <c r="P15" s="33"/>
      <c r="Q15" s="33"/>
      <c r="R15" s="33"/>
      <c r="S15" s="33"/>
      <c r="T15" s="33"/>
    </row>
    <row r="16" spans="1:20" s="20" customFormat="1" ht="14.25">
      <c r="A16" s="38"/>
      <c r="B16" s="173" t="s">
        <v>474</v>
      </c>
      <c r="C16" s="37"/>
      <c r="D16" s="37"/>
      <c r="E16" s="37"/>
      <c r="F16" s="162"/>
      <c r="G16" s="33"/>
      <c r="H16" s="33"/>
      <c r="I16" s="33"/>
      <c r="J16" s="33"/>
      <c r="K16" s="33"/>
      <c r="L16" s="33"/>
      <c r="M16" s="33"/>
      <c r="N16" s="33"/>
      <c r="O16" s="33"/>
      <c r="P16" s="33"/>
      <c r="Q16" s="33"/>
      <c r="R16" s="33"/>
      <c r="S16" s="33"/>
      <c r="T16" s="33"/>
    </row>
    <row r="17" spans="1:20" s="20" customFormat="1" ht="14.25">
      <c r="A17" s="38" t="s">
        <v>476</v>
      </c>
      <c r="B17" s="37" t="s">
        <v>475</v>
      </c>
      <c r="C17" s="37"/>
      <c r="D17" s="37"/>
      <c r="E17" s="37"/>
      <c r="F17" s="162">
        <v>16</v>
      </c>
      <c r="G17" s="33"/>
      <c r="H17" s="33"/>
      <c r="I17" s="33"/>
      <c r="J17" s="33"/>
      <c r="K17" s="33"/>
      <c r="L17" s="33"/>
      <c r="M17" s="33"/>
      <c r="N17" s="33"/>
      <c r="O17" s="33"/>
      <c r="P17" s="33"/>
      <c r="Q17" s="33"/>
      <c r="R17" s="33"/>
      <c r="S17" s="33"/>
      <c r="T17" s="33"/>
    </row>
    <row r="18" spans="1:20" s="20" customFormat="1" ht="14.25">
      <c r="A18" s="38" t="s">
        <v>477</v>
      </c>
      <c r="B18" s="182" t="s">
        <v>533</v>
      </c>
      <c r="C18" s="182"/>
      <c r="D18" s="182"/>
      <c r="E18" s="182"/>
      <c r="F18" s="162">
        <v>17</v>
      </c>
      <c r="G18" s="33"/>
      <c r="H18" s="33"/>
      <c r="I18" s="33"/>
      <c r="J18" s="33"/>
      <c r="K18" s="33"/>
      <c r="L18" s="33"/>
      <c r="M18" s="33"/>
      <c r="N18" s="33"/>
      <c r="O18" s="33"/>
      <c r="P18" s="33"/>
      <c r="Q18" s="33"/>
      <c r="R18" s="33"/>
      <c r="S18" s="33"/>
      <c r="T18" s="33"/>
    </row>
    <row r="19" spans="1:20" s="20" customFormat="1" ht="14.25">
      <c r="A19" s="38"/>
      <c r="B19" s="37"/>
      <c r="C19" s="37"/>
      <c r="D19" s="37"/>
      <c r="E19" s="37"/>
      <c r="F19" s="162"/>
      <c r="G19" s="33"/>
      <c r="H19" s="33"/>
      <c r="I19" s="33"/>
      <c r="J19" s="33"/>
      <c r="K19" s="33"/>
      <c r="L19" s="33"/>
      <c r="M19" s="33"/>
      <c r="N19" s="33"/>
      <c r="O19" s="33"/>
      <c r="P19" s="33"/>
      <c r="Q19" s="33"/>
      <c r="R19" s="33"/>
      <c r="S19" s="33"/>
      <c r="T19" s="33"/>
    </row>
    <row r="20" spans="1:7" s="20" customFormat="1" ht="14.25">
      <c r="A20" s="35"/>
      <c r="B20" s="35"/>
      <c r="C20" s="34"/>
      <c r="D20" s="34"/>
      <c r="E20" s="34"/>
      <c r="F20" s="34"/>
      <c r="G20" s="33"/>
    </row>
    <row r="21" spans="1:7" s="20" customFormat="1" ht="72" customHeight="1">
      <c r="A21" s="180" t="s">
        <v>519</v>
      </c>
      <c r="B21" s="180"/>
      <c r="C21" s="180"/>
      <c r="D21" s="180"/>
      <c r="E21" s="180"/>
      <c r="F21" s="180"/>
      <c r="G21" s="172"/>
    </row>
    <row r="22" spans="1:20" s="20" customFormat="1" ht="14.25">
      <c r="A22" s="38"/>
      <c r="B22" s="37"/>
      <c r="C22" s="37"/>
      <c r="D22" s="37"/>
      <c r="E22" s="37"/>
      <c r="F22" s="162"/>
      <c r="G22" s="33"/>
      <c r="H22" s="33"/>
      <c r="I22" s="33"/>
      <c r="J22" s="33"/>
      <c r="K22" s="33"/>
      <c r="L22" s="33"/>
      <c r="M22" s="33"/>
      <c r="N22" s="33"/>
      <c r="O22" s="33"/>
      <c r="P22" s="33"/>
      <c r="Q22" s="33"/>
      <c r="R22" s="33"/>
      <c r="S22" s="33"/>
      <c r="T22" s="33"/>
    </row>
    <row r="23" spans="1:20" s="20" customFormat="1" ht="14.25">
      <c r="A23" s="38"/>
      <c r="B23" s="37"/>
      <c r="C23" s="37"/>
      <c r="D23" s="37"/>
      <c r="E23" s="37"/>
      <c r="F23" s="162"/>
      <c r="G23" s="33"/>
      <c r="H23" s="33"/>
      <c r="I23" s="33"/>
      <c r="J23" s="33"/>
      <c r="K23" s="33"/>
      <c r="L23" s="33"/>
      <c r="M23" s="33"/>
      <c r="N23" s="33"/>
      <c r="O23" s="33"/>
      <c r="P23" s="33"/>
      <c r="Q23" s="33"/>
      <c r="R23" s="33"/>
      <c r="S23" s="33"/>
      <c r="T23" s="33"/>
    </row>
    <row r="24" spans="1:6" s="20" customFormat="1" ht="14.25">
      <c r="A24" s="38"/>
      <c r="B24" s="182"/>
      <c r="C24" s="182"/>
      <c r="D24" s="182"/>
      <c r="E24" s="182"/>
      <c r="F24" s="36"/>
    </row>
    <row r="25" spans="1:6" s="20" customFormat="1" ht="14.25">
      <c r="A25" s="38"/>
      <c r="B25" s="37"/>
      <c r="C25" s="37"/>
      <c r="D25" s="37"/>
      <c r="E25" s="37"/>
      <c r="F25" s="36"/>
    </row>
    <row r="26" spans="1:6" s="20" customFormat="1" ht="14.25">
      <c r="A26" s="38"/>
      <c r="B26" s="37"/>
      <c r="C26" s="37"/>
      <c r="D26" s="37"/>
      <c r="E26" s="37"/>
      <c r="F26" s="36"/>
    </row>
    <row r="27" spans="1:6" s="20" customFormat="1" ht="14.25">
      <c r="A27" s="38"/>
      <c r="B27" s="182"/>
      <c r="C27" s="182"/>
      <c r="D27" s="182"/>
      <c r="E27" s="182"/>
      <c r="F27" s="36"/>
    </row>
    <row r="28" spans="1:6" s="20" customFormat="1" ht="14.25">
      <c r="A28" s="38"/>
      <c r="B28" s="182"/>
      <c r="C28" s="182"/>
      <c r="D28" s="182"/>
      <c r="E28" s="182"/>
      <c r="F28" s="36"/>
    </row>
    <row r="29" spans="1:6" s="20" customFormat="1" ht="14.25">
      <c r="A29" s="185" t="s">
        <v>450</v>
      </c>
      <c r="B29" s="185"/>
      <c r="C29" s="185"/>
      <c r="D29" s="185"/>
      <c r="E29" s="185"/>
      <c r="F29" s="36"/>
    </row>
    <row r="30" spans="1:6" s="20" customFormat="1" ht="14.25">
      <c r="A30" s="165" t="s">
        <v>451</v>
      </c>
      <c r="B30" s="46"/>
      <c r="C30" s="46"/>
      <c r="D30" s="46"/>
      <c r="E30" s="46"/>
      <c r="F30" s="36"/>
    </row>
    <row r="31" spans="1:6" s="20" customFormat="1" ht="10.5" customHeight="1">
      <c r="A31" s="165" t="s">
        <v>452</v>
      </c>
      <c r="B31" s="46"/>
      <c r="C31" s="46"/>
      <c r="D31" s="46"/>
      <c r="E31" s="46"/>
      <c r="F31" s="36"/>
    </row>
    <row r="32" spans="1:6" s="20" customFormat="1" ht="10.5" customHeight="1">
      <c r="A32" s="165" t="s">
        <v>453</v>
      </c>
      <c r="B32" s="46"/>
      <c r="C32" s="46"/>
      <c r="D32" s="46"/>
      <c r="E32" s="46"/>
      <c r="F32" s="36"/>
    </row>
    <row r="33" spans="1:6" s="20" customFormat="1" ht="10.5" customHeight="1">
      <c r="A33" s="165"/>
      <c r="B33" s="184"/>
      <c r="C33" s="184"/>
      <c r="D33" s="184"/>
      <c r="E33" s="184"/>
      <c r="F33" s="36"/>
    </row>
    <row r="34" spans="1:6" s="20" customFormat="1" ht="10.5" customHeight="1">
      <c r="A34" s="165"/>
      <c r="B34" s="184"/>
      <c r="C34" s="184"/>
      <c r="D34" s="184"/>
      <c r="E34" s="184"/>
      <c r="F34" s="36"/>
    </row>
    <row r="35" spans="1:6" s="20" customFormat="1" ht="10.5" customHeight="1">
      <c r="A35" s="38"/>
      <c r="B35" s="182"/>
      <c r="C35" s="182"/>
      <c r="D35" s="182"/>
      <c r="E35" s="182"/>
      <c r="F35" s="36"/>
    </row>
    <row r="36" spans="1:3" ht="14.25">
      <c r="A36" s="20"/>
      <c r="B36" s="20"/>
      <c r="C36" s="33"/>
    </row>
    <row r="37" spans="2:3" ht="14.25">
      <c r="B37" s="20"/>
      <c r="C37" s="33"/>
    </row>
    <row r="38" spans="2:3" ht="14.25">
      <c r="B38" s="32"/>
      <c r="C38" s="33"/>
    </row>
    <row r="39" spans="2:3" ht="14.25">
      <c r="B39" s="20"/>
      <c r="C39" s="20"/>
    </row>
  </sheetData>
  <sheetProtection/>
  <mergeCells count="21">
    <mergeCell ref="A29:E29"/>
    <mergeCell ref="B7:E7"/>
    <mergeCell ref="B8:E8"/>
    <mergeCell ref="B9:E9"/>
    <mergeCell ref="B10:E10"/>
    <mergeCell ref="B11:E11"/>
    <mergeCell ref="B35:E35"/>
    <mergeCell ref="B34:E34"/>
    <mergeCell ref="B33:E33"/>
    <mergeCell ref="B27:E27"/>
    <mergeCell ref="B28:E28"/>
    <mergeCell ref="A21:F21"/>
    <mergeCell ref="A1:E1"/>
    <mergeCell ref="B5:E5"/>
    <mergeCell ref="B6:E6"/>
    <mergeCell ref="B24:E24"/>
    <mergeCell ref="B12:E12"/>
    <mergeCell ref="B13:E13"/>
    <mergeCell ref="B14:E14"/>
    <mergeCell ref="B15:E15"/>
    <mergeCell ref="B18:E18"/>
  </mergeCells>
  <printOptions horizontalCentered="1" verticalCentered="1"/>
  <pageMargins left="0.7086614173228347" right="0.7086614173228347" top="1.299212598425197" bottom="0.7480314960629921" header="0.31496062992125984" footer="0.31496062992125984"/>
  <pageSetup horizontalDpi="600" verticalDpi="600" orientation="portrait" paperSize="119" scale="91" r:id="rId2"/>
  <drawing r:id="rId1"/>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A13" sqref="A13"/>
    </sheetView>
  </sheetViews>
  <sheetFormatPr defaultColWidth="11.421875" defaultRowHeight="15"/>
  <cols>
    <col min="1" max="1" width="14.57421875" style="47" customWidth="1"/>
    <col min="2" max="2" width="13.00390625" style="47" bestFit="1" customWidth="1"/>
    <col min="3" max="3" width="11.8515625" style="47" bestFit="1" customWidth="1"/>
    <col min="4" max="4" width="13.00390625" style="47" bestFit="1" customWidth="1"/>
    <col min="5" max="5" width="11.28125" style="47" bestFit="1" customWidth="1"/>
    <col min="6" max="6" width="1.57421875" style="47" customWidth="1"/>
    <col min="7" max="7" width="13.28125" style="47" bestFit="1" customWidth="1"/>
    <col min="8" max="8" width="9.140625" style="47" bestFit="1" customWidth="1"/>
    <col min="9" max="9" width="12.57421875" style="47" bestFit="1" customWidth="1"/>
    <col min="10" max="10" width="10.7109375" style="47" customWidth="1"/>
    <col min="11" max="11" width="3.7109375" style="47" customWidth="1"/>
    <col min="12" max="14" width="7.7109375" style="47" bestFit="1" customWidth="1"/>
    <col min="15" max="15" width="11.28125" style="47" bestFit="1" customWidth="1"/>
    <col min="16" max="16384" width="11.421875" style="47" customWidth="1"/>
  </cols>
  <sheetData>
    <row r="1" spans="1:15" ht="15" customHeight="1">
      <c r="A1" s="192" t="s">
        <v>479</v>
      </c>
      <c r="B1" s="192"/>
      <c r="C1" s="192"/>
      <c r="D1" s="192"/>
      <c r="E1" s="192"/>
      <c r="F1" s="192"/>
      <c r="G1" s="192"/>
      <c r="H1" s="192"/>
      <c r="I1" s="192"/>
      <c r="J1" s="192"/>
      <c r="K1" s="192"/>
      <c r="L1" s="192"/>
      <c r="M1" s="192"/>
      <c r="N1" s="192"/>
      <c r="O1" s="192"/>
    </row>
    <row r="2" spans="1:15" ht="12.75">
      <c r="A2" s="75"/>
      <c r="B2" s="195" t="s">
        <v>0</v>
      </c>
      <c r="C2" s="195"/>
      <c r="D2" s="195"/>
      <c r="E2" s="195"/>
      <c r="F2" s="48"/>
      <c r="G2" s="195" t="s">
        <v>1</v>
      </c>
      <c r="H2" s="195"/>
      <c r="I2" s="195"/>
      <c r="J2" s="195"/>
      <c r="K2" s="48"/>
      <c r="L2" s="191" t="s">
        <v>2</v>
      </c>
      <c r="M2" s="191"/>
      <c r="N2" s="191"/>
      <c r="O2" s="191"/>
    </row>
    <row r="3" spans="1:15" ht="12.75">
      <c r="A3" s="189" t="s">
        <v>3</v>
      </c>
      <c r="B3" s="187">
        <v>2010</v>
      </c>
      <c r="C3" s="193" t="s">
        <v>4</v>
      </c>
      <c r="D3" s="193"/>
      <c r="E3" s="193"/>
      <c r="F3" s="49"/>
      <c r="G3" s="187">
        <v>2010</v>
      </c>
      <c r="H3" s="193" t="str">
        <f>+C3</f>
        <v>Enero -abril</v>
      </c>
      <c r="I3" s="193"/>
      <c r="J3" s="193"/>
      <c r="K3" s="49"/>
      <c r="L3" s="187">
        <v>2010</v>
      </c>
      <c r="M3" s="186" t="s">
        <v>5</v>
      </c>
      <c r="N3" s="186"/>
      <c r="O3" s="186"/>
    </row>
    <row r="4" spans="1:15" ht="12.75">
      <c r="A4" s="190"/>
      <c r="B4" s="188"/>
      <c r="C4" s="50">
        <v>2010</v>
      </c>
      <c r="D4" s="50">
        <v>2011</v>
      </c>
      <c r="E4" s="51" t="s">
        <v>6</v>
      </c>
      <c r="F4" s="52"/>
      <c r="G4" s="188"/>
      <c r="H4" s="50">
        <f>+C4</f>
        <v>2010</v>
      </c>
      <c r="I4" s="50">
        <f>+D4</f>
        <v>2011</v>
      </c>
      <c r="J4" s="51" t="str">
        <f>+E4</f>
        <v>Var % 11/10</v>
      </c>
      <c r="K4" s="52"/>
      <c r="L4" s="188"/>
      <c r="M4" s="50">
        <v>2010</v>
      </c>
      <c r="N4" s="50">
        <v>2011</v>
      </c>
      <c r="O4" s="51" t="str">
        <f>+J4</f>
        <v>Var % 11/10</v>
      </c>
    </row>
    <row r="5" spans="1:15" ht="12.75">
      <c r="A5" s="54" t="s">
        <v>8</v>
      </c>
      <c r="B5" s="55">
        <f>SUM(B6:B20)</f>
        <v>2437747.6690000007</v>
      </c>
      <c r="C5" s="55">
        <f>SUM(C6:C20)</f>
        <v>1155884.658</v>
      </c>
      <c r="D5" s="55">
        <f>SUM(D6:D20)</f>
        <v>1309666.1950000003</v>
      </c>
      <c r="E5" s="56">
        <f>+D5/C5*100-100</f>
        <v>13.304228578142457</v>
      </c>
      <c r="F5" s="56"/>
      <c r="G5" s="55">
        <f>SUM(G6:G20)</f>
        <v>3247326.2509999997</v>
      </c>
      <c r="H5" s="55">
        <f>SUM(H6:H20)</f>
        <v>1931640.5420000004</v>
      </c>
      <c r="I5" s="55">
        <f>SUM(I6:I20)</f>
        <v>1662356.6890000005</v>
      </c>
      <c r="J5" s="56">
        <f>+I5/H5*100-100</f>
        <v>-13.94068136099412</v>
      </c>
      <c r="K5" s="56"/>
      <c r="L5" s="57">
        <f aca="true" t="shared" si="0" ref="L5:M20">G5/B5</f>
        <v>1.3321010588155335</v>
      </c>
      <c r="M5" s="57">
        <f t="shared" si="0"/>
        <v>1.6711360676265679</v>
      </c>
      <c r="N5" s="58" t="s">
        <v>7</v>
      </c>
      <c r="O5" s="58" t="s">
        <v>7</v>
      </c>
    </row>
    <row r="6" spans="1:15" ht="12.75">
      <c r="A6" s="62" t="s">
        <v>9</v>
      </c>
      <c r="B6" s="59">
        <v>781085.135</v>
      </c>
      <c r="C6" s="59">
        <v>618172.627</v>
      </c>
      <c r="D6" s="59">
        <v>680101.588</v>
      </c>
      <c r="E6" s="60">
        <f aca="true" t="shared" si="1" ref="E6:E20">+D6/C6*100-100</f>
        <v>10.018069111300207</v>
      </c>
      <c r="F6" s="60"/>
      <c r="G6" s="59">
        <v>1294672.379</v>
      </c>
      <c r="H6" s="59">
        <v>1044941.474</v>
      </c>
      <c r="I6" s="59">
        <v>842204.333</v>
      </c>
      <c r="J6" s="60">
        <f aca="true" t="shared" si="2" ref="J6:J20">+I6/H6*100-100</f>
        <v>-19.401769959797775</v>
      </c>
      <c r="K6" s="60"/>
      <c r="L6" s="61">
        <f t="shared" si="0"/>
        <v>1.657530429125373</v>
      </c>
      <c r="M6" s="61">
        <f t="shared" si="0"/>
        <v>1.690371634653438</v>
      </c>
      <c r="N6" s="58" t="s">
        <v>7</v>
      </c>
      <c r="O6" s="58" t="s">
        <v>7</v>
      </c>
    </row>
    <row r="7" spans="1:15" ht="12.75">
      <c r="A7" s="62" t="s">
        <v>10</v>
      </c>
      <c r="B7" s="59">
        <v>837149.04</v>
      </c>
      <c r="C7" s="59">
        <v>188076.132</v>
      </c>
      <c r="D7" s="59">
        <v>225490.562</v>
      </c>
      <c r="E7" s="60">
        <f t="shared" si="1"/>
        <v>19.89323663887346</v>
      </c>
      <c r="F7" s="60"/>
      <c r="G7" s="59">
        <v>621967.685</v>
      </c>
      <c r="H7" s="59">
        <v>138623.174</v>
      </c>
      <c r="I7" s="59">
        <v>150672.52</v>
      </c>
      <c r="J7" s="60">
        <f t="shared" si="2"/>
        <v>8.692158498693743</v>
      </c>
      <c r="K7" s="60"/>
      <c r="L7" s="61">
        <f t="shared" si="0"/>
        <v>0.742959324184377</v>
      </c>
      <c r="M7" s="61">
        <f t="shared" si="0"/>
        <v>0.7370588310482693</v>
      </c>
      <c r="N7" s="58" t="s">
        <v>7</v>
      </c>
      <c r="O7" s="58" t="s">
        <v>7</v>
      </c>
    </row>
    <row r="8" spans="1:15" ht="12.75">
      <c r="A8" s="62" t="s">
        <v>11</v>
      </c>
      <c r="B8" s="59">
        <v>181869.98</v>
      </c>
      <c r="C8" s="59">
        <v>19690.773</v>
      </c>
      <c r="D8" s="59">
        <v>21855.809</v>
      </c>
      <c r="E8" s="60">
        <f t="shared" si="1"/>
        <v>10.99518033141716</v>
      </c>
      <c r="F8" s="60"/>
      <c r="G8" s="59">
        <v>146863.651</v>
      </c>
      <c r="H8" s="59">
        <v>18479.394</v>
      </c>
      <c r="I8" s="59">
        <v>20887.735</v>
      </c>
      <c r="J8" s="60">
        <f t="shared" si="2"/>
        <v>13.03257563532658</v>
      </c>
      <c r="K8" s="60"/>
      <c r="L8" s="61">
        <f t="shared" si="0"/>
        <v>0.8075200261197588</v>
      </c>
      <c r="M8" s="61">
        <f t="shared" si="0"/>
        <v>0.9384798656710938</v>
      </c>
      <c r="N8" s="58" t="s">
        <v>7</v>
      </c>
      <c r="O8" s="58" t="s">
        <v>7</v>
      </c>
    </row>
    <row r="9" spans="1:15" ht="12.75">
      <c r="A9" s="62" t="s">
        <v>12</v>
      </c>
      <c r="B9" s="59">
        <v>107921.734</v>
      </c>
      <c r="C9" s="59">
        <v>44813.443</v>
      </c>
      <c r="D9" s="59">
        <v>26055.749</v>
      </c>
      <c r="E9" s="60">
        <f t="shared" si="1"/>
        <v>-41.85729268782138</v>
      </c>
      <c r="F9" s="60"/>
      <c r="G9" s="59">
        <v>156380.769</v>
      </c>
      <c r="H9" s="59">
        <v>58016.997</v>
      </c>
      <c r="I9" s="59">
        <v>42702.878</v>
      </c>
      <c r="J9" s="60">
        <f t="shared" si="2"/>
        <v>-26.395918078972628</v>
      </c>
      <c r="K9" s="60"/>
      <c r="L9" s="61">
        <f t="shared" si="0"/>
        <v>1.4490201667812344</v>
      </c>
      <c r="M9" s="61">
        <f t="shared" si="0"/>
        <v>1.2946337776367687</v>
      </c>
      <c r="N9" s="58" t="s">
        <v>7</v>
      </c>
      <c r="O9" s="58" t="s">
        <v>7</v>
      </c>
    </row>
    <row r="10" spans="1:15" ht="12.75">
      <c r="A10" s="62" t="s">
        <v>13</v>
      </c>
      <c r="B10" s="59">
        <v>74398.585</v>
      </c>
      <c r="C10" s="59">
        <v>68468.304</v>
      </c>
      <c r="D10" s="59">
        <v>90589.158</v>
      </c>
      <c r="E10" s="60">
        <f t="shared" si="1"/>
        <v>32.30816700235485</v>
      </c>
      <c r="F10" s="60"/>
      <c r="G10" s="59">
        <v>111026.096</v>
      </c>
      <c r="H10" s="59">
        <v>102041.486</v>
      </c>
      <c r="I10" s="59">
        <v>91075.222</v>
      </c>
      <c r="J10" s="60">
        <f t="shared" si="2"/>
        <v>-10.746868190453455</v>
      </c>
      <c r="K10" s="60"/>
      <c r="L10" s="61">
        <f t="shared" si="0"/>
        <v>1.4923146186180825</v>
      </c>
      <c r="M10" s="61">
        <f t="shared" si="0"/>
        <v>1.4903463360214093</v>
      </c>
      <c r="N10" s="58" t="s">
        <v>7</v>
      </c>
      <c r="O10" s="58" t="s">
        <v>7</v>
      </c>
    </row>
    <row r="11" spans="1:15" ht="12.75">
      <c r="A11" s="62" t="s">
        <v>14</v>
      </c>
      <c r="B11" s="59">
        <v>116281.41</v>
      </c>
      <c r="C11" s="59">
        <v>62821.01</v>
      </c>
      <c r="D11" s="59">
        <v>75140.749</v>
      </c>
      <c r="E11" s="60">
        <f t="shared" si="1"/>
        <v>19.610857896108328</v>
      </c>
      <c r="F11" s="60"/>
      <c r="G11" s="59">
        <v>106232.07</v>
      </c>
      <c r="H11" s="59">
        <v>59513.051</v>
      </c>
      <c r="I11" s="59">
        <v>60752.209</v>
      </c>
      <c r="J11" s="60">
        <f t="shared" si="2"/>
        <v>2.0821617765824243</v>
      </c>
      <c r="K11" s="60"/>
      <c r="L11" s="61">
        <f t="shared" si="0"/>
        <v>0.9135774153409388</v>
      </c>
      <c r="M11" s="61">
        <f t="shared" si="0"/>
        <v>0.9473431102110583</v>
      </c>
      <c r="N11" s="58" t="s">
        <v>7</v>
      </c>
      <c r="O11" s="58" t="s">
        <v>7</v>
      </c>
    </row>
    <row r="12" spans="1:15" ht="12.75">
      <c r="A12" s="62" t="s">
        <v>15</v>
      </c>
      <c r="B12" s="59">
        <v>55011.49</v>
      </c>
      <c r="C12" s="59">
        <v>42307.485</v>
      </c>
      <c r="D12" s="59">
        <v>56443.307</v>
      </c>
      <c r="E12" s="60">
        <f t="shared" si="1"/>
        <v>33.4121066284134</v>
      </c>
      <c r="F12" s="60"/>
      <c r="G12" s="59">
        <v>305324.046</v>
      </c>
      <c r="H12" s="59">
        <v>241865.185</v>
      </c>
      <c r="I12" s="59">
        <v>234707.915</v>
      </c>
      <c r="J12" s="60">
        <f t="shared" si="2"/>
        <v>-2.9591981169178894</v>
      </c>
      <c r="K12" s="60"/>
      <c r="L12" s="61">
        <f t="shared" si="0"/>
        <v>5.550186806428984</v>
      </c>
      <c r="M12" s="61">
        <f t="shared" si="0"/>
        <v>5.716841476159597</v>
      </c>
      <c r="N12" s="58" t="s">
        <v>7</v>
      </c>
      <c r="O12" s="58" t="s">
        <v>7</v>
      </c>
    </row>
    <row r="13" spans="1:15" ht="12.75">
      <c r="A13" s="62" t="s">
        <v>16</v>
      </c>
      <c r="B13" s="59">
        <v>55203.45</v>
      </c>
      <c r="C13" s="59">
        <v>50255.46</v>
      </c>
      <c r="D13" s="59">
        <v>56850.003</v>
      </c>
      <c r="E13" s="60">
        <f t="shared" si="1"/>
        <v>13.122042858626699</v>
      </c>
      <c r="F13" s="60"/>
      <c r="G13" s="59">
        <v>76669.831</v>
      </c>
      <c r="H13" s="59">
        <v>70583.522</v>
      </c>
      <c r="I13" s="59">
        <v>57026.77</v>
      </c>
      <c r="J13" s="60">
        <f t="shared" si="2"/>
        <v>-19.206681128776765</v>
      </c>
      <c r="K13" s="60"/>
      <c r="L13" s="61">
        <f t="shared" si="0"/>
        <v>1.3888594100549876</v>
      </c>
      <c r="M13" s="61">
        <f t="shared" si="0"/>
        <v>1.4044945962090487</v>
      </c>
      <c r="N13" s="58" t="s">
        <v>7</v>
      </c>
      <c r="O13" s="58" t="s">
        <v>7</v>
      </c>
    </row>
    <row r="14" spans="1:15" ht="12.75">
      <c r="A14" s="62" t="s">
        <v>17</v>
      </c>
      <c r="B14" s="59">
        <v>36636.158</v>
      </c>
      <c r="C14" s="59">
        <v>31796.08</v>
      </c>
      <c r="D14" s="59">
        <v>33070.67</v>
      </c>
      <c r="E14" s="60">
        <f t="shared" si="1"/>
        <v>4.008638800757808</v>
      </c>
      <c r="F14" s="60"/>
      <c r="G14" s="59">
        <v>48602.441</v>
      </c>
      <c r="H14" s="59">
        <v>42006.796</v>
      </c>
      <c r="I14" s="59">
        <v>29905.022</v>
      </c>
      <c r="J14" s="60">
        <f t="shared" si="2"/>
        <v>-28.80908603455498</v>
      </c>
      <c r="K14" s="60"/>
      <c r="L14" s="61">
        <f t="shared" si="0"/>
        <v>1.3266249424953347</v>
      </c>
      <c r="M14" s="61">
        <f t="shared" si="0"/>
        <v>1.321131284107978</v>
      </c>
      <c r="N14" s="58" t="s">
        <v>7</v>
      </c>
      <c r="O14" s="58" t="s">
        <v>7</v>
      </c>
    </row>
    <row r="15" spans="1:15" ht="12.75">
      <c r="A15" s="62" t="s">
        <v>18</v>
      </c>
      <c r="B15" s="59">
        <v>580.436</v>
      </c>
      <c r="C15" s="59">
        <v>487.705</v>
      </c>
      <c r="D15" s="59">
        <v>310.92</v>
      </c>
      <c r="E15" s="60">
        <f t="shared" si="1"/>
        <v>-36.24834684901733</v>
      </c>
      <c r="F15" s="60"/>
      <c r="G15" s="59">
        <v>3571.012</v>
      </c>
      <c r="H15" s="59">
        <v>3283.683</v>
      </c>
      <c r="I15" s="59">
        <v>1897.698</v>
      </c>
      <c r="J15" s="60">
        <f t="shared" si="2"/>
        <v>-42.208246045674926</v>
      </c>
      <c r="K15" s="60"/>
      <c r="L15" s="61">
        <f t="shared" si="0"/>
        <v>6.152292414667595</v>
      </c>
      <c r="M15" s="61">
        <f t="shared" si="0"/>
        <v>6.732928717154838</v>
      </c>
      <c r="N15" s="58" t="s">
        <v>7</v>
      </c>
      <c r="O15" s="58" t="s">
        <v>7</v>
      </c>
    </row>
    <row r="16" spans="1:15" ht="12.75">
      <c r="A16" s="62" t="s">
        <v>19</v>
      </c>
      <c r="B16" s="59">
        <v>44967.804</v>
      </c>
      <c r="C16" s="59">
        <v>1671.905</v>
      </c>
      <c r="D16" s="59">
        <v>1006.556</v>
      </c>
      <c r="E16" s="60">
        <f t="shared" si="1"/>
        <v>-39.7958616069693</v>
      </c>
      <c r="F16" s="60"/>
      <c r="G16" s="59">
        <v>42650.114</v>
      </c>
      <c r="H16" s="59">
        <v>1292.416</v>
      </c>
      <c r="I16" s="59">
        <v>1310.781</v>
      </c>
      <c r="J16" s="60">
        <f t="shared" si="2"/>
        <v>1.4209820986431652</v>
      </c>
      <c r="K16" s="60"/>
      <c r="L16" s="61">
        <f t="shared" si="0"/>
        <v>0.9484589018400811</v>
      </c>
      <c r="M16" s="61">
        <f t="shared" si="0"/>
        <v>0.7730199981458277</v>
      </c>
      <c r="N16" s="58" t="s">
        <v>7</v>
      </c>
      <c r="O16" s="58" t="s">
        <v>7</v>
      </c>
    </row>
    <row r="17" spans="1:15" ht="12.75">
      <c r="A17" s="62" t="s">
        <v>480</v>
      </c>
      <c r="B17" s="59">
        <v>39721.663</v>
      </c>
      <c r="C17" s="59">
        <v>0.05</v>
      </c>
      <c r="D17" s="59">
        <v>0</v>
      </c>
      <c r="E17" s="60"/>
      <c r="F17" s="60"/>
      <c r="G17" s="59">
        <v>45416.318</v>
      </c>
      <c r="H17" s="59">
        <v>0.124</v>
      </c>
      <c r="I17" s="59">
        <v>0</v>
      </c>
      <c r="J17" s="60"/>
      <c r="K17" s="60"/>
      <c r="L17" s="61">
        <f t="shared" si="0"/>
        <v>1.1433639623799234</v>
      </c>
      <c r="M17" s="61">
        <f t="shared" si="0"/>
        <v>2.48</v>
      </c>
      <c r="N17" s="58" t="s">
        <v>7</v>
      </c>
      <c r="O17" s="58" t="s">
        <v>7</v>
      </c>
    </row>
    <row r="18" spans="1:15" ht="12.75">
      <c r="A18" s="62" t="s">
        <v>20</v>
      </c>
      <c r="B18" s="59">
        <v>44112.113</v>
      </c>
      <c r="C18" s="59">
        <v>22977.92</v>
      </c>
      <c r="D18" s="59">
        <v>36440.353</v>
      </c>
      <c r="E18" s="60">
        <f t="shared" si="1"/>
        <v>58.58856241121916</v>
      </c>
      <c r="F18" s="60"/>
      <c r="G18" s="59">
        <v>217657.039</v>
      </c>
      <c r="H18" s="59">
        <v>141380.939</v>
      </c>
      <c r="I18" s="59">
        <v>119390.816</v>
      </c>
      <c r="J18" s="60">
        <f t="shared" si="2"/>
        <v>-15.553810262923776</v>
      </c>
      <c r="K18" s="60"/>
      <c r="L18" s="61">
        <f t="shared" si="0"/>
        <v>4.934178487437226</v>
      </c>
      <c r="M18" s="61">
        <f t="shared" si="0"/>
        <v>6.152904135796453</v>
      </c>
      <c r="N18" s="58" t="s">
        <v>7</v>
      </c>
      <c r="O18" s="58" t="s">
        <v>7</v>
      </c>
    </row>
    <row r="19" spans="1:15" ht="12.75">
      <c r="A19" s="62" t="s">
        <v>21</v>
      </c>
      <c r="B19" s="59">
        <v>52732.827</v>
      </c>
      <c r="C19" s="59">
        <v>2.655</v>
      </c>
      <c r="D19" s="59">
        <v>24.995</v>
      </c>
      <c r="E19" s="60">
        <f t="shared" si="1"/>
        <v>841.431261770245</v>
      </c>
      <c r="F19" s="60"/>
      <c r="G19" s="59">
        <v>48881.388</v>
      </c>
      <c r="H19" s="59">
        <v>5.155</v>
      </c>
      <c r="I19" s="59">
        <v>14.055</v>
      </c>
      <c r="J19" s="60">
        <f t="shared" si="2"/>
        <v>172.64791464597477</v>
      </c>
      <c r="K19" s="60"/>
      <c r="L19" s="61">
        <f t="shared" si="0"/>
        <v>0.9269631609168233</v>
      </c>
      <c r="M19" s="61">
        <f t="shared" si="0"/>
        <v>1.9416195856873826</v>
      </c>
      <c r="N19" s="58" t="s">
        <v>7</v>
      </c>
      <c r="O19" s="58" t="s">
        <v>7</v>
      </c>
    </row>
    <row r="20" spans="1:15" ht="12.75">
      <c r="A20" s="62" t="s">
        <v>22</v>
      </c>
      <c r="B20" s="59">
        <v>10075.844</v>
      </c>
      <c r="C20" s="59">
        <v>4343.109</v>
      </c>
      <c r="D20" s="59">
        <v>6285.776</v>
      </c>
      <c r="E20" s="60">
        <f t="shared" si="1"/>
        <v>44.72986977761781</v>
      </c>
      <c r="F20" s="60"/>
      <c r="G20" s="59">
        <v>21411.412</v>
      </c>
      <c r="H20" s="59">
        <v>9607.146</v>
      </c>
      <c r="I20" s="59">
        <v>9808.735</v>
      </c>
      <c r="J20" s="60">
        <f t="shared" si="2"/>
        <v>2.0983234771283747</v>
      </c>
      <c r="K20" s="60"/>
      <c r="L20" s="61">
        <f t="shared" si="0"/>
        <v>2.1250241667100047</v>
      </c>
      <c r="M20" s="61">
        <f t="shared" si="0"/>
        <v>2.212043492346151</v>
      </c>
      <c r="N20" s="58" t="s">
        <v>7</v>
      </c>
      <c r="O20" s="58" t="s">
        <v>7</v>
      </c>
    </row>
    <row r="21" spans="1:15" ht="12.75">
      <c r="A21" s="71" t="s">
        <v>521</v>
      </c>
      <c r="B21" s="71"/>
      <c r="C21" s="71"/>
      <c r="D21" s="71"/>
      <c r="E21" s="71"/>
      <c r="F21" s="71"/>
      <c r="G21" s="71"/>
      <c r="H21" s="71"/>
      <c r="I21" s="71"/>
      <c r="J21" s="71"/>
      <c r="K21" s="71"/>
      <c r="L21" s="72"/>
      <c r="M21" s="72"/>
      <c r="N21" s="72"/>
      <c r="O21" s="72"/>
    </row>
    <row r="22" spans="1:15" ht="12.75">
      <c r="A22" s="196" t="s">
        <v>23</v>
      </c>
      <c r="B22" s="196"/>
      <c r="C22" s="196"/>
      <c r="D22" s="196"/>
      <c r="E22" s="196"/>
      <c r="F22" s="196"/>
      <c r="G22" s="196"/>
      <c r="H22" s="196"/>
      <c r="I22" s="196"/>
      <c r="J22" s="196"/>
      <c r="K22" s="196"/>
      <c r="L22" s="73"/>
      <c r="M22" s="73"/>
      <c r="N22" s="73"/>
      <c r="O22" s="74"/>
    </row>
    <row r="23" spans="1:14" ht="12.75">
      <c r="A23" s="62"/>
      <c r="B23" s="59"/>
      <c r="C23" s="59"/>
      <c r="D23" s="59"/>
      <c r="E23" s="60"/>
      <c r="F23" s="60"/>
      <c r="G23" s="59"/>
      <c r="H23" s="59"/>
      <c r="I23" s="59"/>
      <c r="J23" s="60"/>
      <c r="K23" s="60"/>
      <c r="L23" s="61"/>
      <c r="M23" s="61"/>
      <c r="N23" s="61"/>
    </row>
    <row r="24" spans="1:14" ht="12.75">
      <c r="A24" s="64"/>
      <c r="B24" s="59"/>
      <c r="C24" s="59"/>
      <c r="D24" s="59"/>
      <c r="E24" s="60"/>
      <c r="F24" s="60"/>
      <c r="G24" s="59"/>
      <c r="H24" s="59"/>
      <c r="I24" s="59"/>
      <c r="J24" s="60"/>
      <c r="K24" s="60"/>
      <c r="L24" s="61"/>
      <c r="M24" s="61"/>
      <c r="N24" s="61"/>
    </row>
    <row r="25" spans="1:14" ht="12.75">
      <c r="A25" s="62"/>
      <c r="B25" s="59"/>
      <c r="C25" s="59"/>
      <c r="D25" s="59"/>
      <c r="E25" s="60"/>
      <c r="F25" s="60"/>
      <c r="G25" s="59"/>
      <c r="H25" s="59"/>
      <c r="I25" s="59"/>
      <c r="J25" s="60"/>
      <c r="K25" s="60"/>
      <c r="L25" s="61"/>
      <c r="M25" s="61"/>
      <c r="N25" s="61"/>
    </row>
    <row r="26" spans="1:14" ht="12.75">
      <c r="A26" s="62"/>
      <c r="B26" s="59"/>
      <c r="C26" s="59"/>
      <c r="D26" s="59"/>
      <c r="E26" s="60"/>
      <c r="F26" s="60"/>
      <c r="G26" s="59"/>
      <c r="H26" s="59"/>
      <c r="I26" s="59"/>
      <c r="J26" s="60"/>
      <c r="K26" s="60"/>
      <c r="L26" s="61"/>
      <c r="M26" s="61"/>
      <c r="N26" s="61"/>
    </row>
    <row r="27" spans="1:14" ht="12.75">
      <c r="A27" s="62"/>
      <c r="B27" s="59"/>
      <c r="C27" s="59"/>
      <c r="D27" s="59"/>
      <c r="E27" s="60"/>
      <c r="F27" s="60"/>
      <c r="G27" s="59"/>
      <c r="H27" s="59"/>
      <c r="I27" s="59"/>
      <c r="J27" s="60"/>
      <c r="K27" s="60"/>
      <c r="L27" s="61"/>
      <c r="M27" s="61"/>
      <c r="N27" s="61"/>
    </row>
    <row r="28" spans="1:14" ht="12.75">
      <c r="A28" s="62"/>
      <c r="B28" s="59"/>
      <c r="C28" s="59"/>
      <c r="D28" s="59"/>
      <c r="E28" s="60"/>
      <c r="F28" s="60"/>
      <c r="G28" s="59"/>
      <c r="H28" s="59"/>
      <c r="I28" s="59"/>
      <c r="J28" s="60"/>
      <c r="K28" s="60"/>
      <c r="L28" s="61"/>
      <c r="M28" s="61"/>
      <c r="N28" s="61"/>
    </row>
    <row r="29" spans="1:14" ht="12.75">
      <c r="A29" s="62"/>
      <c r="B29" s="59"/>
      <c r="C29" s="59"/>
      <c r="D29" s="59"/>
      <c r="E29" s="60"/>
      <c r="F29" s="60"/>
      <c r="G29" s="59"/>
      <c r="H29" s="59"/>
      <c r="I29" s="59"/>
      <c r="J29" s="60"/>
      <c r="K29" s="60"/>
      <c r="L29" s="61"/>
      <c r="M29" s="61"/>
      <c r="N29" s="61"/>
    </row>
    <row r="30" spans="1:14" ht="12.75">
      <c r="A30" s="62"/>
      <c r="B30" s="59"/>
      <c r="C30" s="59"/>
      <c r="D30" s="59"/>
      <c r="E30" s="60"/>
      <c r="F30" s="60"/>
      <c r="G30" s="59"/>
      <c r="H30" s="59"/>
      <c r="I30" s="59"/>
      <c r="J30" s="60"/>
      <c r="K30" s="60"/>
      <c r="L30" s="61"/>
      <c r="M30" s="61"/>
      <c r="N30" s="61"/>
    </row>
    <row r="31" spans="1:14" ht="12.75">
      <c r="A31" s="62"/>
      <c r="B31" s="59"/>
      <c r="C31" s="59"/>
      <c r="D31" s="59"/>
      <c r="E31" s="60"/>
      <c r="F31" s="60"/>
      <c r="G31" s="59"/>
      <c r="H31" s="59"/>
      <c r="I31" s="59"/>
      <c r="J31" s="60"/>
      <c r="K31" s="60"/>
      <c r="L31" s="61"/>
      <c r="M31" s="61"/>
      <c r="N31" s="61"/>
    </row>
    <row r="32" spans="1:14" ht="12.75">
      <c r="A32" s="62"/>
      <c r="B32" s="59"/>
      <c r="C32" s="59"/>
      <c r="D32" s="59"/>
      <c r="E32" s="60"/>
      <c r="F32" s="60"/>
      <c r="G32" s="59"/>
      <c r="H32" s="59"/>
      <c r="I32" s="59"/>
      <c r="J32" s="60"/>
      <c r="K32" s="60"/>
      <c r="L32" s="61"/>
      <c r="M32" s="61"/>
      <c r="N32" s="61"/>
    </row>
    <row r="33" spans="1:14" ht="12.75">
      <c r="A33" s="62"/>
      <c r="B33" s="59"/>
      <c r="C33" s="59"/>
      <c r="D33" s="59"/>
      <c r="E33" s="60"/>
      <c r="F33" s="60"/>
      <c r="G33" s="59"/>
      <c r="H33" s="59"/>
      <c r="I33" s="59"/>
      <c r="J33" s="60"/>
      <c r="K33" s="60"/>
      <c r="L33" s="61"/>
      <c r="M33" s="61"/>
      <c r="N33" s="61"/>
    </row>
    <row r="34" spans="1:14" ht="12.75">
      <c r="A34" s="53"/>
      <c r="B34" s="59"/>
      <c r="C34" s="59"/>
      <c r="D34" s="59"/>
      <c r="E34" s="59"/>
      <c r="F34" s="59"/>
      <c r="G34" s="59"/>
      <c r="H34" s="59"/>
      <c r="I34" s="59"/>
      <c r="J34" s="53"/>
      <c r="K34" s="53"/>
      <c r="L34" s="61"/>
      <c r="M34" s="61"/>
      <c r="N34" s="61"/>
    </row>
    <row r="35" spans="1:14" ht="12.75">
      <c r="A35" s="53"/>
      <c r="B35" s="53"/>
      <c r="C35" s="53"/>
      <c r="D35" s="53"/>
      <c r="E35" s="53"/>
      <c r="F35" s="53"/>
      <c r="G35" s="53"/>
      <c r="H35" s="53"/>
      <c r="I35" s="53"/>
      <c r="J35" s="53"/>
      <c r="K35" s="53"/>
      <c r="L35" s="61"/>
      <c r="M35" s="61"/>
      <c r="N35" s="61"/>
    </row>
    <row r="36" spans="1:14" ht="12.75">
      <c r="A36" s="53"/>
      <c r="B36" s="59"/>
      <c r="C36" s="59"/>
      <c r="D36" s="59"/>
      <c r="E36" s="60"/>
      <c r="F36" s="60"/>
      <c r="G36" s="59"/>
      <c r="H36" s="59"/>
      <c r="I36" s="59"/>
      <c r="J36" s="60"/>
      <c r="K36" s="60"/>
      <c r="L36" s="61"/>
      <c r="M36" s="61"/>
      <c r="N36" s="61"/>
    </row>
    <row r="37" spans="1:14" ht="12.75">
      <c r="A37" s="192"/>
      <c r="B37" s="192"/>
      <c r="C37" s="192"/>
      <c r="D37" s="192"/>
      <c r="E37" s="192"/>
      <c r="F37" s="192"/>
      <c r="G37" s="192"/>
      <c r="H37" s="192"/>
      <c r="I37" s="192"/>
      <c r="J37" s="192"/>
      <c r="K37" s="192"/>
      <c r="L37" s="61"/>
      <c r="M37" s="61"/>
      <c r="N37" s="61"/>
    </row>
    <row r="38" spans="1:14" ht="12.75">
      <c r="A38" s="54"/>
      <c r="B38" s="193"/>
      <c r="C38" s="193"/>
      <c r="D38" s="193"/>
      <c r="E38" s="193"/>
      <c r="F38" s="49"/>
      <c r="G38" s="193"/>
      <c r="H38" s="193"/>
      <c r="I38" s="193"/>
      <c r="J38" s="193"/>
      <c r="K38" s="49"/>
      <c r="L38" s="194"/>
      <c r="M38" s="194"/>
      <c r="N38" s="194"/>
    </row>
    <row r="39" spans="1:14" ht="12.75">
      <c r="A39" s="54"/>
      <c r="B39" s="65"/>
      <c r="C39" s="193"/>
      <c r="D39" s="193"/>
      <c r="E39" s="193"/>
      <c r="F39" s="49"/>
      <c r="G39" s="65"/>
      <c r="H39" s="193"/>
      <c r="I39" s="193"/>
      <c r="J39" s="193"/>
      <c r="K39" s="49"/>
      <c r="L39" s="66"/>
      <c r="M39" s="194"/>
      <c r="N39" s="194"/>
    </row>
    <row r="40" spans="1:14" ht="12.75">
      <c r="A40" s="54"/>
      <c r="B40" s="54"/>
      <c r="C40" s="65"/>
      <c r="D40" s="65"/>
      <c r="E40" s="49"/>
      <c r="F40" s="49"/>
      <c r="G40" s="54"/>
      <c r="H40" s="65"/>
      <c r="I40" s="65"/>
      <c r="J40" s="49"/>
      <c r="K40" s="49"/>
      <c r="L40" s="61"/>
      <c r="M40" s="67"/>
      <c r="N40" s="68"/>
    </row>
    <row r="41" spans="1:14" ht="12.75">
      <c r="A41" s="54"/>
      <c r="B41" s="55"/>
      <c r="C41" s="55"/>
      <c r="D41" s="55"/>
      <c r="E41" s="56"/>
      <c r="F41" s="56"/>
      <c r="G41" s="55"/>
      <c r="H41" s="55"/>
      <c r="I41" s="55"/>
      <c r="J41" s="56"/>
      <c r="K41" s="56"/>
      <c r="L41" s="69"/>
      <c r="M41" s="69"/>
      <c r="N41" s="69"/>
    </row>
    <row r="42" spans="1:14" ht="12.75">
      <c r="A42" s="53"/>
      <c r="B42" s="59"/>
      <c r="C42" s="59"/>
      <c r="D42" s="59"/>
      <c r="E42" s="60"/>
      <c r="F42" s="60"/>
      <c r="G42" s="59"/>
      <c r="H42" s="59"/>
      <c r="I42" s="59"/>
      <c r="J42" s="60"/>
      <c r="K42" s="60"/>
      <c r="L42" s="61"/>
      <c r="M42" s="61"/>
      <c r="N42" s="61"/>
    </row>
    <row r="43" spans="1:15" ht="12.75">
      <c r="A43" s="54"/>
      <c r="B43" s="55"/>
      <c r="C43" s="55"/>
      <c r="D43" s="55"/>
      <c r="E43" s="56"/>
      <c r="F43" s="56"/>
      <c r="G43" s="55"/>
      <c r="H43" s="55"/>
      <c r="I43" s="55"/>
      <c r="J43" s="56"/>
      <c r="K43" s="56"/>
      <c r="L43" s="61"/>
      <c r="M43" s="61"/>
      <c r="N43" s="61"/>
      <c r="O43" s="70"/>
    </row>
  </sheetData>
  <sheetProtection/>
  <mergeCells count="19">
    <mergeCell ref="L38:N38"/>
    <mergeCell ref="B3:B4"/>
    <mergeCell ref="G3:G4"/>
    <mergeCell ref="C3:E3"/>
    <mergeCell ref="H3:J3"/>
    <mergeCell ref="A22:K22"/>
    <mergeCell ref="A37:K37"/>
    <mergeCell ref="B38:E38"/>
    <mergeCell ref="G38:J38"/>
    <mergeCell ref="M3:O3"/>
    <mergeCell ref="L3:L4"/>
    <mergeCell ref="A3:A4"/>
    <mergeCell ref="L2:O2"/>
    <mergeCell ref="A1:O1"/>
    <mergeCell ref="C39:E39"/>
    <mergeCell ref="H39:J39"/>
    <mergeCell ref="M39:N39"/>
    <mergeCell ref="B2:E2"/>
    <mergeCell ref="G2:J2"/>
  </mergeCells>
  <printOptions/>
  <pageMargins left="1.2598425196850394" right="0.7086614173228347" top="0.7480314960629921" bottom="0.7480314960629921" header="0.31496062992125984" footer="0.31496062992125984"/>
  <pageSetup horizontalDpi="600" verticalDpi="600" orientation="landscape" paperSize="119"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20"/>
  <sheetViews>
    <sheetView zoomScalePageLayoutView="0" workbookViewId="0" topLeftCell="A1">
      <selection activeCell="A30" sqref="A30"/>
    </sheetView>
  </sheetViews>
  <sheetFormatPr defaultColWidth="11.421875" defaultRowHeight="15"/>
  <cols>
    <col min="1" max="1" width="36.8515625" style="47" customWidth="1"/>
    <col min="2" max="2" width="6.57421875" style="47" bestFit="1" customWidth="1"/>
    <col min="3" max="4" width="5.57421875" style="47" bestFit="1" customWidth="1"/>
    <col min="5" max="5" width="11.28125" style="47" bestFit="1" customWidth="1"/>
    <col min="6" max="6" width="2.28125" style="47" customWidth="1"/>
    <col min="7" max="7" width="7.57421875" style="47" bestFit="1" customWidth="1"/>
    <col min="8" max="9" width="6.57421875" style="47" bestFit="1" customWidth="1"/>
    <col min="10" max="10" width="11.28125" style="47" bestFit="1" customWidth="1"/>
    <col min="11" max="11" width="2.00390625" style="47" customWidth="1"/>
    <col min="12" max="13" width="5.57421875" style="47" bestFit="1" customWidth="1"/>
    <col min="14" max="14" width="5.00390625" style="47" bestFit="1" customWidth="1"/>
    <col min="15" max="15" width="11.28125" style="47" bestFit="1" customWidth="1"/>
    <col min="16" max="16384" width="11.421875" style="47" customWidth="1"/>
  </cols>
  <sheetData>
    <row r="1" spans="1:15" ht="12.75">
      <c r="A1" s="197" t="s">
        <v>481</v>
      </c>
      <c r="B1" s="197"/>
      <c r="C1" s="197"/>
      <c r="D1" s="197"/>
      <c r="E1" s="197"/>
      <c r="F1" s="197"/>
      <c r="G1" s="197"/>
      <c r="H1" s="197"/>
      <c r="I1" s="197"/>
      <c r="J1" s="197"/>
      <c r="K1" s="197"/>
      <c r="L1" s="197"/>
      <c r="M1" s="197"/>
      <c r="N1" s="197"/>
      <c r="O1" s="197"/>
    </row>
    <row r="2" spans="1:15" ht="12.75">
      <c r="A2" s="75"/>
      <c r="B2" s="195" t="s">
        <v>0</v>
      </c>
      <c r="C2" s="195"/>
      <c r="D2" s="195"/>
      <c r="E2" s="195"/>
      <c r="F2" s="48"/>
      <c r="G2" s="195" t="s">
        <v>1</v>
      </c>
      <c r="H2" s="195"/>
      <c r="I2" s="195"/>
      <c r="J2" s="195"/>
      <c r="K2" s="48"/>
      <c r="L2" s="191" t="s">
        <v>389</v>
      </c>
      <c r="M2" s="191"/>
      <c r="N2" s="191"/>
      <c r="O2" s="191"/>
    </row>
    <row r="3" spans="1:15" ht="12.75">
      <c r="A3" s="189" t="s">
        <v>3</v>
      </c>
      <c r="B3" s="187">
        <v>2010</v>
      </c>
      <c r="C3" s="193" t="s">
        <v>4</v>
      </c>
      <c r="D3" s="193"/>
      <c r="E3" s="193"/>
      <c r="F3" s="49"/>
      <c r="G3" s="187">
        <v>2010</v>
      </c>
      <c r="H3" s="193" t="str">
        <f>+C3</f>
        <v>Enero -abril</v>
      </c>
      <c r="I3" s="193"/>
      <c r="J3" s="193"/>
      <c r="K3" s="49"/>
      <c r="L3" s="187">
        <v>2010</v>
      </c>
      <c r="M3" s="198" t="s">
        <v>5</v>
      </c>
      <c r="N3" s="198"/>
      <c r="O3" s="198"/>
    </row>
    <row r="4" spans="1:15" ht="12.75">
      <c r="A4" s="200"/>
      <c r="B4" s="199"/>
      <c r="C4" s="79">
        <v>2010</v>
      </c>
      <c r="D4" s="79">
        <v>2011</v>
      </c>
      <c r="E4" s="80" t="s">
        <v>6</v>
      </c>
      <c r="F4" s="81"/>
      <c r="G4" s="199"/>
      <c r="H4" s="79">
        <f>+C4</f>
        <v>2010</v>
      </c>
      <c r="I4" s="79">
        <f>+D4</f>
        <v>2011</v>
      </c>
      <c r="J4" s="80" t="str">
        <f>+E4</f>
        <v>Var % 11/10</v>
      </c>
      <c r="K4" s="81"/>
      <c r="L4" s="199"/>
      <c r="M4" s="80">
        <v>2010</v>
      </c>
      <c r="N4" s="80">
        <v>2011</v>
      </c>
      <c r="O4" s="80" t="str">
        <f>+J4</f>
        <v>Var % 11/10</v>
      </c>
    </row>
    <row r="5" spans="1:15" ht="12.75">
      <c r="A5" s="82" t="s">
        <v>25</v>
      </c>
      <c r="B5" s="83">
        <f>SUM(B6:B16)</f>
        <v>30461.658000000003</v>
      </c>
      <c r="C5" s="83">
        <f>SUM(C6:C16)</f>
        <v>2747.6719999999996</v>
      </c>
      <c r="D5" s="83">
        <f>SUM(D6:D16)</f>
        <v>3534.566</v>
      </c>
      <c r="E5" s="84">
        <f aca="true" t="shared" si="0" ref="E5:E14">+D5/C5*100-100</f>
        <v>28.638571124937783</v>
      </c>
      <c r="F5" s="84"/>
      <c r="G5" s="83">
        <f>SUM(G6:G16)</f>
        <v>208437.378</v>
      </c>
      <c r="H5" s="83">
        <f>SUM(H6:H16)</f>
        <v>13590.412</v>
      </c>
      <c r="I5" s="83">
        <f>SUM(I6:I16)</f>
        <v>17452.693</v>
      </c>
      <c r="J5" s="84">
        <f>+I5/H5*100-100</f>
        <v>28.419160508158257</v>
      </c>
      <c r="K5" s="84"/>
      <c r="L5" s="85">
        <f>SUM(G5/B5)</f>
        <v>6.8426143448921914</v>
      </c>
      <c r="M5" s="85">
        <f aca="true" t="shared" si="1" ref="M5:M14">SUM(H5/C5)</f>
        <v>4.946155145155609</v>
      </c>
      <c r="N5" s="86" t="s">
        <v>26</v>
      </c>
      <c r="O5" s="86" t="s">
        <v>26</v>
      </c>
    </row>
    <row r="6" spans="1:15" ht="12.75">
      <c r="A6" s="53" t="s">
        <v>482</v>
      </c>
      <c r="B6" s="59">
        <v>443.98</v>
      </c>
      <c r="C6" s="59">
        <v>80.425</v>
      </c>
      <c r="D6" s="59">
        <v>0</v>
      </c>
      <c r="E6" s="60">
        <f t="shared" si="0"/>
        <v>-100</v>
      </c>
      <c r="F6" s="60"/>
      <c r="G6" s="59">
        <v>1867.593</v>
      </c>
      <c r="H6" s="59">
        <v>312.348</v>
      </c>
      <c r="I6" s="59">
        <v>0</v>
      </c>
      <c r="J6" s="60">
        <f>+I6/H6*100-100</f>
        <v>-100</v>
      </c>
      <c r="K6" s="60"/>
      <c r="L6" s="87">
        <f aca="true" t="shared" si="2" ref="L6:L16">SUM(G6/B6)</f>
        <v>4.206480021622595</v>
      </c>
      <c r="M6" s="87">
        <f t="shared" si="1"/>
        <v>3.8837177494560153</v>
      </c>
      <c r="N6" s="87" t="s">
        <v>26</v>
      </c>
      <c r="O6" s="87" t="s">
        <v>26</v>
      </c>
    </row>
    <row r="7" spans="1:15" ht="12.75">
      <c r="A7" s="53" t="s">
        <v>390</v>
      </c>
      <c r="B7" s="59">
        <v>6245.301</v>
      </c>
      <c r="C7" s="59">
        <v>1049.389</v>
      </c>
      <c r="D7" s="59">
        <v>695.496</v>
      </c>
      <c r="E7" s="60">
        <f t="shared" si="0"/>
        <v>-33.723719230904834</v>
      </c>
      <c r="F7" s="60"/>
      <c r="G7" s="59">
        <v>39344.084</v>
      </c>
      <c r="H7" s="59">
        <v>5541.092</v>
      </c>
      <c r="I7" s="59">
        <v>4494.072</v>
      </c>
      <c r="J7" s="60">
        <f>+I7/H7*100-100</f>
        <v>-18.895553439646903</v>
      </c>
      <c r="K7" s="60"/>
      <c r="L7" s="87">
        <f t="shared" si="2"/>
        <v>6.299789874018883</v>
      </c>
      <c r="M7" s="87">
        <f t="shared" si="1"/>
        <v>5.280303109714319</v>
      </c>
      <c r="N7" s="87" t="s">
        <v>26</v>
      </c>
      <c r="O7" s="87" t="s">
        <v>26</v>
      </c>
    </row>
    <row r="8" spans="1:15" ht="12.75">
      <c r="A8" s="53" t="s">
        <v>27</v>
      </c>
      <c r="B8" s="59">
        <v>2203.131</v>
      </c>
      <c r="C8" s="59">
        <v>1072.261</v>
      </c>
      <c r="D8" s="59">
        <v>1969.925</v>
      </c>
      <c r="E8" s="60">
        <f t="shared" si="0"/>
        <v>83.71693085918449</v>
      </c>
      <c r="F8" s="60"/>
      <c r="G8" s="59">
        <v>6422.474</v>
      </c>
      <c r="H8" s="59">
        <v>3408.92</v>
      </c>
      <c r="I8" s="59">
        <v>5565.123</v>
      </c>
      <c r="J8" s="60">
        <f aca="true" t="shared" si="3" ref="J8:J14">+I8/H8*100-100</f>
        <v>63.25179235652345</v>
      </c>
      <c r="K8" s="60"/>
      <c r="L8" s="87">
        <f t="shared" si="2"/>
        <v>2.9151575643935836</v>
      </c>
      <c r="M8" s="87">
        <f t="shared" si="1"/>
        <v>3.1791886490322785</v>
      </c>
      <c r="N8" s="87" t="s">
        <v>26</v>
      </c>
      <c r="O8" s="87" t="s">
        <v>26</v>
      </c>
    </row>
    <row r="9" spans="1:15" ht="12.75">
      <c r="A9" s="53" t="s">
        <v>483</v>
      </c>
      <c r="B9" s="59">
        <v>47.651</v>
      </c>
      <c r="C9" s="59">
        <v>11.235</v>
      </c>
      <c r="D9" s="59">
        <v>2.13</v>
      </c>
      <c r="E9" s="60">
        <f t="shared" si="0"/>
        <v>-81.04138851802404</v>
      </c>
      <c r="F9" s="60"/>
      <c r="G9" s="59">
        <v>315.721</v>
      </c>
      <c r="H9" s="59">
        <v>67.857</v>
      </c>
      <c r="I9" s="59">
        <v>17.557</v>
      </c>
      <c r="J9" s="60">
        <f t="shared" si="3"/>
        <v>-74.12647184520388</v>
      </c>
      <c r="K9" s="60"/>
      <c r="L9" s="87">
        <f t="shared" si="2"/>
        <v>6.625695158548614</v>
      </c>
      <c r="M9" s="87">
        <f t="shared" si="1"/>
        <v>6.039786381842457</v>
      </c>
      <c r="N9" s="87" t="s">
        <v>26</v>
      </c>
      <c r="O9" s="87" t="s">
        <v>26</v>
      </c>
    </row>
    <row r="10" spans="1:15" ht="12.75">
      <c r="A10" s="53" t="s">
        <v>484</v>
      </c>
      <c r="B10" s="59">
        <v>124.279</v>
      </c>
      <c r="C10" s="59">
        <v>0</v>
      </c>
      <c r="D10" s="59">
        <v>23.5</v>
      </c>
      <c r="E10" s="60">
        <v>0</v>
      </c>
      <c r="F10" s="60"/>
      <c r="G10" s="59">
        <v>107.777</v>
      </c>
      <c r="H10" s="59">
        <v>0</v>
      </c>
      <c r="I10" s="59">
        <v>30.074</v>
      </c>
      <c r="J10" s="60">
        <v>0</v>
      </c>
      <c r="K10" s="60"/>
      <c r="L10" s="87">
        <f t="shared" si="2"/>
        <v>0.8672181140820252</v>
      </c>
      <c r="M10" s="87">
        <v>0</v>
      </c>
      <c r="N10" s="87" t="s">
        <v>26</v>
      </c>
      <c r="O10" s="87" t="s">
        <v>26</v>
      </c>
    </row>
    <row r="11" spans="1:15" ht="12.75">
      <c r="A11" s="53" t="s">
        <v>391</v>
      </c>
      <c r="B11" s="59">
        <v>1.104</v>
      </c>
      <c r="C11" s="59">
        <v>0.54</v>
      </c>
      <c r="D11" s="59">
        <v>4.17</v>
      </c>
      <c r="E11" s="60">
        <f t="shared" si="0"/>
        <v>672.2222222222222</v>
      </c>
      <c r="F11" s="60"/>
      <c r="G11" s="59">
        <v>8.72</v>
      </c>
      <c r="H11" s="59">
        <v>6.84</v>
      </c>
      <c r="I11" s="59">
        <v>7.89</v>
      </c>
      <c r="J11" s="60">
        <f t="shared" si="3"/>
        <v>15.350877192982452</v>
      </c>
      <c r="K11" s="60"/>
      <c r="L11" s="87">
        <f t="shared" si="2"/>
        <v>7.898550724637681</v>
      </c>
      <c r="M11" s="87">
        <f t="shared" si="1"/>
        <v>12.666666666666666</v>
      </c>
      <c r="N11" s="87" t="s">
        <v>26</v>
      </c>
      <c r="O11" s="87" t="s">
        <v>26</v>
      </c>
    </row>
    <row r="12" spans="1:15" ht="12.75">
      <c r="A12" s="53" t="s">
        <v>485</v>
      </c>
      <c r="B12" s="59">
        <v>180.375</v>
      </c>
      <c r="C12" s="59">
        <v>0</v>
      </c>
      <c r="D12" s="59">
        <v>0</v>
      </c>
      <c r="E12" s="59">
        <v>0</v>
      </c>
      <c r="F12" s="60"/>
      <c r="G12" s="59">
        <v>840.336</v>
      </c>
      <c r="H12" s="59">
        <v>0</v>
      </c>
      <c r="I12" s="59">
        <v>0</v>
      </c>
      <c r="J12" s="60">
        <v>0</v>
      </c>
      <c r="K12" s="60"/>
      <c r="L12" s="87">
        <f t="shared" si="2"/>
        <v>4.658827442827443</v>
      </c>
      <c r="M12" s="87">
        <v>0</v>
      </c>
      <c r="N12" s="87" t="s">
        <v>26</v>
      </c>
      <c r="O12" s="87" t="s">
        <v>26</v>
      </c>
    </row>
    <row r="13" spans="1:15" ht="12.75">
      <c r="A13" s="53" t="s">
        <v>28</v>
      </c>
      <c r="B13" s="59">
        <v>12832.814</v>
      </c>
      <c r="C13" s="59">
        <v>106.2</v>
      </c>
      <c r="D13" s="59">
        <v>314.745</v>
      </c>
      <c r="E13" s="60">
        <f t="shared" si="0"/>
        <v>196.37005649717514</v>
      </c>
      <c r="F13" s="60"/>
      <c r="G13" s="59">
        <v>56666.468</v>
      </c>
      <c r="H13" s="59">
        <v>476.349</v>
      </c>
      <c r="I13" s="59">
        <v>1469.791</v>
      </c>
      <c r="J13" s="60">
        <f t="shared" si="3"/>
        <v>208.55339257561155</v>
      </c>
      <c r="K13" s="60"/>
      <c r="L13" s="87">
        <f t="shared" si="2"/>
        <v>4.415747629475499</v>
      </c>
      <c r="M13" s="87">
        <f t="shared" si="1"/>
        <v>4.485395480225988</v>
      </c>
      <c r="N13" s="87" t="s">
        <v>26</v>
      </c>
      <c r="O13" s="87" t="s">
        <v>26</v>
      </c>
    </row>
    <row r="14" spans="1:15" ht="12.75">
      <c r="A14" s="53" t="s">
        <v>29</v>
      </c>
      <c r="B14" s="59">
        <v>8379.023</v>
      </c>
      <c r="C14" s="59">
        <v>427.622</v>
      </c>
      <c r="D14" s="59">
        <v>524.6</v>
      </c>
      <c r="E14" s="60">
        <f t="shared" si="0"/>
        <v>22.678440304755142</v>
      </c>
      <c r="F14" s="60"/>
      <c r="G14" s="59">
        <v>102825.701</v>
      </c>
      <c r="H14" s="59">
        <v>3777.006</v>
      </c>
      <c r="I14" s="59">
        <v>5864.806</v>
      </c>
      <c r="J14" s="60">
        <f t="shared" si="3"/>
        <v>55.27658679917374</v>
      </c>
      <c r="K14" s="60"/>
      <c r="L14" s="87">
        <f t="shared" si="2"/>
        <v>12.271800781546967</v>
      </c>
      <c r="M14" s="87">
        <f t="shared" si="1"/>
        <v>8.832581111355355</v>
      </c>
      <c r="N14" s="87" t="s">
        <v>26</v>
      </c>
      <c r="O14" s="87" t="s">
        <v>26</v>
      </c>
    </row>
    <row r="15" spans="1:15" ht="12.75">
      <c r="A15" s="53" t="s">
        <v>486</v>
      </c>
      <c r="B15" s="59">
        <v>3</v>
      </c>
      <c r="C15" s="59">
        <v>0</v>
      </c>
      <c r="D15" s="59">
        <v>0</v>
      </c>
      <c r="E15" s="59">
        <v>0</v>
      </c>
      <c r="F15" s="60"/>
      <c r="G15" s="59">
        <v>34</v>
      </c>
      <c r="H15" s="59">
        <v>0</v>
      </c>
      <c r="I15" s="59">
        <v>3.38</v>
      </c>
      <c r="J15" s="60">
        <v>0</v>
      </c>
      <c r="K15" s="60"/>
      <c r="L15" s="87">
        <f t="shared" si="2"/>
        <v>11.333333333333334</v>
      </c>
      <c r="M15" s="87">
        <v>0</v>
      </c>
      <c r="N15" s="87" t="s">
        <v>26</v>
      </c>
      <c r="O15" s="87" t="s">
        <v>26</v>
      </c>
    </row>
    <row r="16" spans="1:15" ht="12.75">
      <c r="A16" s="88" t="s">
        <v>487</v>
      </c>
      <c r="B16" s="89">
        <v>1</v>
      </c>
      <c r="C16" s="89">
        <v>0</v>
      </c>
      <c r="D16" s="89">
        <v>0</v>
      </c>
      <c r="E16" s="89">
        <v>0</v>
      </c>
      <c r="F16" s="90"/>
      <c r="G16" s="89">
        <v>4.504</v>
      </c>
      <c r="H16" s="89">
        <v>0</v>
      </c>
      <c r="I16" s="89">
        <v>0</v>
      </c>
      <c r="J16" s="90">
        <v>0</v>
      </c>
      <c r="K16" s="90"/>
      <c r="L16" s="91">
        <f t="shared" si="2"/>
        <v>4.504</v>
      </c>
      <c r="M16" s="91">
        <v>0</v>
      </c>
      <c r="N16" s="91" t="s">
        <v>26</v>
      </c>
      <c r="O16" s="91" t="s">
        <v>26</v>
      </c>
    </row>
    <row r="17" spans="1:8" ht="12.75">
      <c r="A17" s="53" t="s">
        <v>522</v>
      </c>
      <c r="B17" s="53"/>
      <c r="C17" s="53"/>
      <c r="D17" s="53"/>
      <c r="E17" s="53"/>
      <c r="F17" s="53"/>
      <c r="G17" s="53"/>
      <c r="H17" s="53"/>
    </row>
    <row r="18" spans="1:13" ht="15" customHeight="1">
      <c r="A18" s="63" t="s">
        <v>392</v>
      </c>
      <c r="B18" s="63"/>
      <c r="C18" s="63"/>
      <c r="D18" s="63"/>
      <c r="E18" s="63"/>
      <c r="F18" s="63"/>
      <c r="G18" s="63"/>
      <c r="H18" s="63"/>
      <c r="I18" s="63"/>
      <c r="J18" s="63"/>
      <c r="K18" s="63"/>
      <c r="L18" s="77"/>
      <c r="M18" s="77"/>
    </row>
    <row r="20" ht="12.75">
      <c r="A20" s="78"/>
    </row>
  </sheetData>
  <sheetProtection/>
  <mergeCells count="11">
    <mergeCell ref="H3:J3"/>
    <mergeCell ref="A1:O1"/>
    <mergeCell ref="L2:O2"/>
    <mergeCell ref="M3:O3"/>
    <mergeCell ref="B3:B4"/>
    <mergeCell ref="G3:G4"/>
    <mergeCell ref="L3:L4"/>
    <mergeCell ref="A3:A4"/>
    <mergeCell ref="B2:E2"/>
    <mergeCell ref="G2:J2"/>
    <mergeCell ref="C3:E3"/>
  </mergeCells>
  <printOptions/>
  <pageMargins left="1.2598425196850394" right="0.7086614173228347" top="0.7480314960629921" bottom="0.7480314960629921" header="0.31496062992125984" footer="0.31496062992125984"/>
  <pageSetup horizontalDpi="600" verticalDpi="600" orientation="landscape" paperSize="119"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selection activeCell="B10" sqref="B10"/>
    </sheetView>
  </sheetViews>
  <sheetFormatPr defaultColWidth="11.421875" defaultRowHeight="15"/>
  <cols>
    <col min="1" max="1" width="49.421875" style="47" customWidth="1"/>
    <col min="2" max="4" width="7.57421875" style="47" bestFit="1" customWidth="1"/>
    <col min="5" max="5" width="11.28125" style="47" bestFit="1" customWidth="1"/>
    <col min="6" max="6" width="2.8515625" style="47" customWidth="1"/>
    <col min="7" max="9" width="7.57421875" style="47" bestFit="1" customWidth="1"/>
    <col min="10" max="10" width="11.28125" style="47" bestFit="1" customWidth="1"/>
    <col min="11" max="11" width="2.28125" style="47" customWidth="1"/>
    <col min="12" max="14" width="5.57421875" style="47" bestFit="1" customWidth="1"/>
    <col min="15" max="15" width="11.28125" style="47" bestFit="1" customWidth="1"/>
    <col min="16" max="16384" width="11.421875" style="47" customWidth="1"/>
  </cols>
  <sheetData>
    <row r="1" spans="1:15" ht="12.75">
      <c r="A1" s="201" t="s">
        <v>526</v>
      </c>
      <c r="B1" s="192"/>
      <c r="C1" s="192"/>
      <c r="D1" s="192"/>
      <c r="E1" s="192"/>
      <c r="F1" s="192"/>
      <c r="G1" s="192"/>
      <c r="H1" s="192"/>
      <c r="I1" s="192"/>
      <c r="J1" s="192"/>
      <c r="K1" s="192"/>
      <c r="L1" s="192"/>
      <c r="M1" s="192"/>
      <c r="N1" s="192"/>
      <c r="O1" s="192"/>
    </row>
    <row r="2" spans="1:15" ht="15" customHeight="1">
      <c r="A2" s="203" t="s">
        <v>3</v>
      </c>
      <c r="B2" s="195" t="s">
        <v>0</v>
      </c>
      <c r="C2" s="195"/>
      <c r="D2" s="195"/>
      <c r="E2" s="195"/>
      <c r="F2" s="48"/>
      <c r="G2" s="195" t="s">
        <v>1</v>
      </c>
      <c r="H2" s="195"/>
      <c r="I2" s="195"/>
      <c r="J2" s="195"/>
      <c r="K2" s="48"/>
      <c r="L2" s="191" t="s">
        <v>389</v>
      </c>
      <c r="M2" s="191"/>
      <c r="N2" s="191"/>
      <c r="O2" s="191"/>
    </row>
    <row r="3" spans="1:15" ht="12.75">
      <c r="A3" s="192"/>
      <c r="B3" s="187">
        <v>2010</v>
      </c>
      <c r="C3" s="193" t="s">
        <v>4</v>
      </c>
      <c r="D3" s="193"/>
      <c r="E3" s="193"/>
      <c r="F3" s="49"/>
      <c r="G3" s="187">
        <v>2010</v>
      </c>
      <c r="H3" s="193" t="str">
        <f>+C3</f>
        <v>Enero -abril</v>
      </c>
      <c r="I3" s="193"/>
      <c r="J3" s="193"/>
      <c r="K3" s="49"/>
      <c r="L3" s="187">
        <v>2010</v>
      </c>
      <c r="M3" s="202" t="s">
        <v>4</v>
      </c>
      <c r="N3" s="202"/>
      <c r="O3" s="202"/>
    </row>
    <row r="4" spans="1:15" ht="12.75">
      <c r="A4" s="204"/>
      <c r="B4" s="188"/>
      <c r="C4" s="50">
        <v>2010</v>
      </c>
      <c r="D4" s="50">
        <v>2011</v>
      </c>
      <c r="E4" s="51" t="s">
        <v>6</v>
      </c>
      <c r="F4" s="52"/>
      <c r="G4" s="188"/>
      <c r="H4" s="50">
        <f>+C4</f>
        <v>2010</v>
      </c>
      <c r="I4" s="50">
        <f>+D4</f>
        <v>2011</v>
      </c>
      <c r="J4" s="51" t="str">
        <f>+E4</f>
        <v>Var % 11/10</v>
      </c>
      <c r="K4" s="52"/>
      <c r="L4" s="188"/>
      <c r="M4" s="50">
        <v>2010</v>
      </c>
      <c r="N4" s="50">
        <v>2011</v>
      </c>
      <c r="O4" s="51" t="str">
        <f>+J4</f>
        <v>Var % 11/10</v>
      </c>
    </row>
    <row r="5" spans="1:15" ht="12.75">
      <c r="A5" s="54" t="s">
        <v>30</v>
      </c>
      <c r="B5" s="55">
        <f>+B7+B13+B20+B31+B38+B43+B48</f>
        <v>535389.2019999999</v>
      </c>
      <c r="C5" s="55">
        <f>+C7+C13+C20+C31+C38+C43+C48</f>
        <v>138391.216</v>
      </c>
      <c r="D5" s="55">
        <f>+D7+D13+D20+D31+D38+D43+D48</f>
        <v>157022.842</v>
      </c>
      <c r="E5" s="56">
        <f>+D5/C5*100-100</f>
        <v>13.463011987697257</v>
      </c>
      <c r="F5" s="56"/>
      <c r="G5" s="55">
        <f>+G7+G13+G20+G31+G38+G43+G48</f>
        <v>909821.4770000001</v>
      </c>
      <c r="H5" s="55">
        <f>+H7+H13+H20+H31+H38+H43+H48</f>
        <v>230895.463</v>
      </c>
      <c r="I5" s="55">
        <f>+I7+I13+I20+I31+I38+I43+I48</f>
        <v>307182.10400000005</v>
      </c>
      <c r="J5" s="56">
        <f>+I5/H5*100-100</f>
        <v>33.03947163310005</v>
      </c>
      <c r="K5" s="56"/>
      <c r="L5" s="69">
        <f aca="true" t="shared" si="0" ref="L5:N29">G5/B5</f>
        <v>1.6993646371672624</v>
      </c>
      <c r="M5" s="69">
        <f t="shared" si="0"/>
        <v>1.668425711354397</v>
      </c>
      <c r="N5" s="69">
        <f t="shared" si="0"/>
        <v>1.956289289427076</v>
      </c>
      <c r="O5" s="70">
        <f>(N5-M5)/M5*100</f>
        <v>17.253604767274698</v>
      </c>
    </row>
    <row r="6" spans="1:14" ht="12.75">
      <c r="A6" s="53"/>
      <c r="B6" s="59"/>
      <c r="C6" s="59"/>
      <c r="D6" s="59"/>
      <c r="E6" s="60"/>
      <c r="F6" s="60"/>
      <c r="G6" s="59"/>
      <c r="H6" s="59"/>
      <c r="I6" s="59"/>
      <c r="J6" s="60"/>
      <c r="K6" s="60"/>
      <c r="L6" s="61"/>
      <c r="M6" s="61"/>
      <c r="N6" s="61"/>
    </row>
    <row r="7" spans="1:15" ht="12.75">
      <c r="A7" s="54" t="s">
        <v>31</v>
      </c>
      <c r="B7" s="55">
        <f>SUM(B8:B11)</f>
        <v>124728.74799999999</v>
      </c>
      <c r="C7" s="55">
        <f>SUM(C8:C11)</f>
        <v>32353.596</v>
      </c>
      <c r="D7" s="55">
        <f>SUM(D8:D11)</f>
        <v>35135.237</v>
      </c>
      <c r="E7" s="56">
        <f aca="true" t="shared" si="1" ref="E7:E48">+D7/C7*100-100</f>
        <v>8.597625438606585</v>
      </c>
      <c r="F7" s="56"/>
      <c r="G7" s="55">
        <f>SUM(G8:G11)</f>
        <v>103723.60500000001</v>
      </c>
      <c r="H7" s="55">
        <f>SUM(H8:H11)</f>
        <v>26037.677999999996</v>
      </c>
      <c r="I7" s="55">
        <f>SUM(I8:I11)</f>
        <v>35096.668</v>
      </c>
      <c r="J7" s="56">
        <f aca="true" t="shared" si="2" ref="J7:J48">+I7/H7*100-100</f>
        <v>34.79185048682146</v>
      </c>
      <c r="K7" s="56"/>
      <c r="L7" s="61">
        <f t="shared" si="0"/>
        <v>0.8315934110073807</v>
      </c>
      <c r="M7" s="61">
        <f t="shared" si="0"/>
        <v>0.8047846675219655</v>
      </c>
      <c r="N7" s="61">
        <f t="shared" si="0"/>
        <v>0.9989022701056491</v>
      </c>
      <c r="O7" s="70">
        <f>(N7-M7)/M7*100</f>
        <v>24.120439965810533</v>
      </c>
    </row>
    <row r="8" spans="1:15" ht="12.75">
      <c r="A8" s="53" t="s">
        <v>32</v>
      </c>
      <c r="B8" s="59">
        <v>696.473</v>
      </c>
      <c r="C8" s="59">
        <v>421.311</v>
      </c>
      <c r="D8" s="59">
        <v>463.131</v>
      </c>
      <c r="E8" s="60">
        <f t="shared" si="1"/>
        <v>9.926159060646398</v>
      </c>
      <c r="F8" s="60"/>
      <c r="G8" s="59">
        <v>680.903</v>
      </c>
      <c r="H8" s="59">
        <v>412.461</v>
      </c>
      <c r="I8" s="59">
        <v>531.299</v>
      </c>
      <c r="J8" s="60">
        <f t="shared" si="2"/>
        <v>28.811936158812586</v>
      </c>
      <c r="K8" s="60"/>
      <c r="L8" s="61">
        <f t="shared" si="0"/>
        <v>0.9776445030891363</v>
      </c>
      <c r="M8" s="61">
        <f t="shared" si="0"/>
        <v>0.9789941397210138</v>
      </c>
      <c r="N8" s="61">
        <f t="shared" si="0"/>
        <v>1.1471894561150084</v>
      </c>
      <c r="O8" s="92">
        <f aca="true" t="shared" si="3" ref="O8:O48">(N8-M8)/M8*100</f>
        <v>17.180421165945454</v>
      </c>
    </row>
    <row r="9" spans="1:15" ht="12.75">
      <c r="A9" s="53" t="s">
        <v>17</v>
      </c>
      <c r="B9" s="59">
        <v>41121.22</v>
      </c>
      <c r="C9" s="59">
        <v>14106.462</v>
      </c>
      <c r="D9" s="59">
        <v>12402.603</v>
      </c>
      <c r="E9" s="60">
        <f t="shared" si="1"/>
        <v>-12.078570799680321</v>
      </c>
      <c r="F9" s="60"/>
      <c r="G9" s="59">
        <v>35412.819</v>
      </c>
      <c r="H9" s="59">
        <v>11453.532</v>
      </c>
      <c r="I9" s="59">
        <v>12900.267</v>
      </c>
      <c r="J9" s="60">
        <f t="shared" si="2"/>
        <v>12.631343763653007</v>
      </c>
      <c r="K9" s="60"/>
      <c r="L9" s="61">
        <f t="shared" si="0"/>
        <v>0.8611811371355228</v>
      </c>
      <c r="M9" s="61">
        <f t="shared" si="0"/>
        <v>0.8119351259018739</v>
      </c>
      <c r="N9" s="61">
        <f t="shared" si="0"/>
        <v>1.0401257703725582</v>
      </c>
      <c r="O9" s="92">
        <f t="shared" si="3"/>
        <v>28.104541507206843</v>
      </c>
    </row>
    <row r="10" spans="1:15" ht="26.25">
      <c r="A10" s="96" t="s">
        <v>33</v>
      </c>
      <c r="B10" s="59">
        <v>82905.014</v>
      </c>
      <c r="C10" s="59">
        <v>17825.82</v>
      </c>
      <c r="D10" s="59">
        <v>22269.181</v>
      </c>
      <c r="E10" s="60">
        <f t="shared" si="1"/>
        <v>24.926544753621442</v>
      </c>
      <c r="F10" s="60"/>
      <c r="G10" s="59">
        <v>67617.408</v>
      </c>
      <c r="H10" s="59">
        <v>14171.658</v>
      </c>
      <c r="I10" s="59">
        <v>21664.004</v>
      </c>
      <c r="J10" s="60">
        <f t="shared" si="2"/>
        <v>52.86852110035397</v>
      </c>
      <c r="K10" s="60"/>
      <c r="L10" s="61">
        <f t="shared" si="0"/>
        <v>0.8156009478509949</v>
      </c>
      <c r="M10" s="61">
        <f t="shared" si="0"/>
        <v>0.795007354500382</v>
      </c>
      <c r="N10" s="61">
        <f t="shared" si="0"/>
        <v>0.9728244608546672</v>
      </c>
      <c r="O10" s="92">
        <f t="shared" si="3"/>
        <v>22.366724703576292</v>
      </c>
    </row>
    <row r="11" spans="1:15" ht="12.75">
      <c r="A11" s="53" t="s">
        <v>34</v>
      </c>
      <c r="B11" s="59">
        <v>6.041</v>
      </c>
      <c r="C11" s="59">
        <v>0.003</v>
      </c>
      <c r="D11" s="59">
        <v>0.322</v>
      </c>
      <c r="E11" s="60"/>
      <c r="F11" s="60"/>
      <c r="G11" s="59">
        <v>12.475</v>
      </c>
      <c r="H11" s="59">
        <v>0.027</v>
      </c>
      <c r="I11" s="59">
        <v>1.098</v>
      </c>
      <c r="J11" s="60"/>
      <c r="K11" s="60"/>
      <c r="L11" s="61">
        <f t="shared" si="0"/>
        <v>2.0650554543949675</v>
      </c>
      <c r="M11" s="61">
        <f t="shared" si="0"/>
        <v>9</v>
      </c>
      <c r="N11" s="61">
        <f t="shared" si="0"/>
        <v>3.409937888198758</v>
      </c>
      <c r="O11" s="92">
        <f t="shared" si="3"/>
        <v>-62.11180124223602</v>
      </c>
    </row>
    <row r="12" spans="1:15" ht="12.75">
      <c r="A12" s="53"/>
      <c r="B12" s="59"/>
      <c r="C12" s="59"/>
      <c r="D12" s="59"/>
      <c r="E12" s="60"/>
      <c r="F12" s="60"/>
      <c r="G12" s="59"/>
      <c r="H12" s="59"/>
      <c r="I12" s="59"/>
      <c r="J12" s="60"/>
      <c r="K12" s="60"/>
      <c r="L12" s="61"/>
      <c r="M12" s="61"/>
      <c r="N12" s="61"/>
      <c r="O12" s="92"/>
    </row>
    <row r="13" spans="1:15" ht="12.75">
      <c r="A13" s="54" t="s">
        <v>35</v>
      </c>
      <c r="B13" s="55">
        <f>SUM(B14:B18)</f>
        <v>105337.07299999999</v>
      </c>
      <c r="C13" s="55">
        <f>SUM(C14:C18)</f>
        <v>47149.477999999996</v>
      </c>
      <c r="D13" s="55">
        <f>SUM(D14:D18)</f>
        <v>55828.78599999999</v>
      </c>
      <c r="E13" s="56">
        <f t="shared" si="1"/>
        <v>18.40806805962943</v>
      </c>
      <c r="F13" s="56"/>
      <c r="G13" s="55">
        <f>SUM(G14:G18)</f>
        <v>227216.752</v>
      </c>
      <c r="H13" s="55">
        <f>SUM(H14:H18)</f>
        <v>101534.81599999999</v>
      </c>
      <c r="I13" s="55">
        <f>SUM(I14:I18)</f>
        <v>145123.986</v>
      </c>
      <c r="J13" s="56">
        <f t="shared" si="2"/>
        <v>42.9302693570647</v>
      </c>
      <c r="K13" s="56"/>
      <c r="L13" s="61">
        <f t="shared" si="0"/>
        <v>2.1570444813859604</v>
      </c>
      <c r="M13" s="61">
        <f t="shared" si="0"/>
        <v>2.1534663862026213</v>
      </c>
      <c r="N13" s="61">
        <f t="shared" si="0"/>
        <v>2.5994472815511345</v>
      </c>
      <c r="O13" s="93">
        <f t="shared" si="3"/>
        <v>20.709907440670424</v>
      </c>
    </row>
    <row r="14" spans="1:15" ht="12.75">
      <c r="A14" s="53" t="s">
        <v>36</v>
      </c>
      <c r="B14" s="59">
        <v>45946.929</v>
      </c>
      <c r="C14" s="59">
        <v>21123.001</v>
      </c>
      <c r="D14" s="59">
        <v>21169.306</v>
      </c>
      <c r="E14" s="60">
        <f t="shared" si="1"/>
        <v>0.2192160100735805</v>
      </c>
      <c r="F14" s="60"/>
      <c r="G14" s="59">
        <v>131707.534</v>
      </c>
      <c r="H14" s="59">
        <v>63843.896</v>
      </c>
      <c r="I14" s="59">
        <v>56233.744</v>
      </c>
      <c r="J14" s="60">
        <f t="shared" si="2"/>
        <v>-11.91993671564154</v>
      </c>
      <c r="K14" s="60"/>
      <c r="L14" s="61">
        <f t="shared" si="0"/>
        <v>2.8665144083949556</v>
      </c>
      <c r="M14" s="61">
        <f t="shared" si="0"/>
        <v>3.0224822694464675</v>
      </c>
      <c r="N14" s="61">
        <f t="shared" si="0"/>
        <v>2.6563810830643195</v>
      </c>
      <c r="O14" s="92">
        <f t="shared" si="3"/>
        <v>-12.112599967350516</v>
      </c>
    </row>
    <row r="15" spans="1:15" ht="12.75">
      <c r="A15" s="53" t="s">
        <v>37</v>
      </c>
      <c r="B15" s="59">
        <v>21704.339</v>
      </c>
      <c r="C15" s="59">
        <v>10817.08</v>
      </c>
      <c r="D15" s="59">
        <v>7102.739</v>
      </c>
      <c r="E15" s="60">
        <f t="shared" si="1"/>
        <v>-34.33774179353394</v>
      </c>
      <c r="F15" s="60"/>
      <c r="G15" s="59">
        <v>30133.675</v>
      </c>
      <c r="H15" s="59">
        <v>13749.246</v>
      </c>
      <c r="I15" s="59">
        <v>12241.54</v>
      </c>
      <c r="J15" s="60">
        <f t="shared" si="2"/>
        <v>-10.965735866534061</v>
      </c>
      <c r="K15" s="60"/>
      <c r="L15" s="61">
        <f t="shared" si="0"/>
        <v>1.3883710072902935</v>
      </c>
      <c r="M15" s="61">
        <f t="shared" si="0"/>
        <v>1.2710681625725242</v>
      </c>
      <c r="N15" s="61">
        <f t="shared" si="0"/>
        <v>1.7234956824402532</v>
      </c>
      <c r="O15" s="92">
        <f t="shared" si="3"/>
        <v>35.594276781510885</v>
      </c>
    </row>
    <row r="16" spans="1:15" ht="12.75">
      <c r="A16" s="53" t="s">
        <v>38</v>
      </c>
      <c r="B16" s="59">
        <v>14835.635</v>
      </c>
      <c r="C16" s="59">
        <v>8061.25</v>
      </c>
      <c r="D16" s="59">
        <v>8574.149</v>
      </c>
      <c r="E16" s="60">
        <f t="shared" si="1"/>
        <v>6.3625244223910755</v>
      </c>
      <c r="F16" s="60"/>
      <c r="G16" s="59">
        <v>19991.523</v>
      </c>
      <c r="H16" s="59">
        <v>10381.042</v>
      </c>
      <c r="I16" s="59">
        <v>19005.461</v>
      </c>
      <c r="J16" s="60">
        <f t="shared" si="2"/>
        <v>83.07854837693557</v>
      </c>
      <c r="K16" s="60"/>
      <c r="L16" s="61">
        <f t="shared" si="0"/>
        <v>1.347534028708579</v>
      </c>
      <c r="M16" s="61">
        <f t="shared" si="0"/>
        <v>1.287770755155838</v>
      </c>
      <c r="N16" s="61">
        <f t="shared" si="0"/>
        <v>2.2166002713505444</v>
      </c>
      <c r="O16" s="92">
        <f t="shared" si="3"/>
        <v>72.12693039315879</v>
      </c>
    </row>
    <row r="17" spans="1:15" ht="12.75">
      <c r="A17" s="53" t="s">
        <v>393</v>
      </c>
      <c r="B17" s="59">
        <v>2715.962</v>
      </c>
      <c r="C17" s="59">
        <v>686.554</v>
      </c>
      <c r="D17" s="59">
        <v>1102.598</v>
      </c>
      <c r="E17" s="60">
        <f t="shared" si="1"/>
        <v>60.598874961037296</v>
      </c>
      <c r="F17" s="60"/>
      <c r="G17" s="59">
        <v>6048.191</v>
      </c>
      <c r="H17" s="59">
        <v>1298.288</v>
      </c>
      <c r="I17" s="59">
        <v>3137.981</v>
      </c>
      <c r="J17" s="60">
        <f t="shared" si="2"/>
        <v>141.70145607138016</v>
      </c>
      <c r="K17" s="60"/>
      <c r="L17" s="61">
        <f t="shared" si="0"/>
        <v>2.226905604717592</v>
      </c>
      <c r="M17" s="61">
        <f t="shared" si="0"/>
        <v>1.8910209539235079</v>
      </c>
      <c r="N17" s="61">
        <f t="shared" si="0"/>
        <v>2.845988293104105</v>
      </c>
      <c r="O17" s="92">
        <f t="shared" si="3"/>
        <v>50.5000929365284</v>
      </c>
    </row>
    <row r="18" spans="1:15" ht="12.75">
      <c r="A18" s="53" t="s">
        <v>39</v>
      </c>
      <c r="B18" s="59">
        <v>20134.208</v>
      </c>
      <c r="C18" s="59">
        <v>6461.593</v>
      </c>
      <c r="D18" s="59">
        <v>17879.994</v>
      </c>
      <c r="E18" s="60">
        <f t="shared" si="1"/>
        <v>176.71185727729988</v>
      </c>
      <c r="F18" s="60"/>
      <c r="G18" s="59">
        <v>39335.829</v>
      </c>
      <c r="H18" s="59">
        <v>12262.344</v>
      </c>
      <c r="I18" s="59">
        <v>54505.26</v>
      </c>
      <c r="J18" s="60">
        <f t="shared" si="2"/>
        <v>344.4929941616383</v>
      </c>
      <c r="K18" s="60"/>
      <c r="L18" s="61">
        <f t="shared" si="0"/>
        <v>1.953681465891283</v>
      </c>
      <c r="M18" s="61">
        <f t="shared" si="0"/>
        <v>1.8977276965602754</v>
      </c>
      <c r="N18" s="61">
        <f t="shared" si="0"/>
        <v>3.0483936404005507</v>
      </c>
      <c r="O18" s="92">
        <f t="shared" si="3"/>
        <v>60.63388050487506</v>
      </c>
    </row>
    <row r="19" spans="1:15" ht="12.75">
      <c r="A19" s="53"/>
      <c r="B19" s="59"/>
      <c r="C19" s="59"/>
      <c r="D19" s="59"/>
      <c r="E19" s="60"/>
      <c r="F19" s="60"/>
      <c r="G19" s="59"/>
      <c r="H19" s="59"/>
      <c r="I19" s="59"/>
      <c r="J19" s="60"/>
      <c r="K19" s="60"/>
      <c r="L19" s="61"/>
      <c r="M19" s="61"/>
      <c r="N19" s="61"/>
      <c r="O19" s="92"/>
    </row>
    <row r="20" spans="1:15" ht="12.75">
      <c r="A20" s="54" t="s">
        <v>40</v>
      </c>
      <c r="B20" s="55">
        <f>SUM(B21:B29)</f>
        <v>78850.091</v>
      </c>
      <c r="C20" s="55">
        <f>SUM(C21:C29)</f>
        <v>17260.099000000002</v>
      </c>
      <c r="D20" s="55">
        <f>SUM(D21:D29)</f>
        <v>25059.849</v>
      </c>
      <c r="E20" s="56">
        <f t="shared" si="1"/>
        <v>45.189485877224655</v>
      </c>
      <c r="F20" s="56"/>
      <c r="G20" s="55">
        <f>SUM(G21:G29)</f>
        <v>110953.22699999998</v>
      </c>
      <c r="H20" s="55">
        <f>SUM(H21:H29)</f>
        <v>25796.259000000002</v>
      </c>
      <c r="I20" s="55">
        <f>SUM(I21:I29)</f>
        <v>38650.965000000004</v>
      </c>
      <c r="J20" s="56">
        <f t="shared" si="2"/>
        <v>49.83166745224571</v>
      </c>
      <c r="K20" s="56"/>
      <c r="L20" s="61">
        <f t="shared" si="0"/>
        <v>1.4071413944214723</v>
      </c>
      <c r="M20" s="61">
        <f t="shared" si="0"/>
        <v>1.4945603150943687</v>
      </c>
      <c r="N20" s="61">
        <f t="shared" si="0"/>
        <v>1.5423462846883078</v>
      </c>
      <c r="O20" s="93">
        <f t="shared" si="3"/>
        <v>3.197326271233278</v>
      </c>
    </row>
    <row r="21" spans="1:15" ht="12.75">
      <c r="A21" s="53" t="s">
        <v>41</v>
      </c>
      <c r="B21" s="59">
        <v>2794.609</v>
      </c>
      <c r="C21" s="59">
        <v>882.52</v>
      </c>
      <c r="D21" s="59">
        <v>603.067</v>
      </c>
      <c r="E21" s="60">
        <f t="shared" si="1"/>
        <v>-31.665344694737797</v>
      </c>
      <c r="F21" s="60"/>
      <c r="G21" s="59">
        <v>5186.227</v>
      </c>
      <c r="H21" s="59">
        <v>1401.486</v>
      </c>
      <c r="I21" s="59">
        <v>1303.667</v>
      </c>
      <c r="J21" s="60">
        <f t="shared" si="2"/>
        <v>-6.97966301482856</v>
      </c>
      <c r="K21" s="60"/>
      <c r="L21" s="61">
        <f t="shared" si="0"/>
        <v>1.8557970005821924</v>
      </c>
      <c r="M21" s="61">
        <f t="shared" si="0"/>
        <v>1.588050129175543</v>
      </c>
      <c r="N21" s="61">
        <f t="shared" si="0"/>
        <v>2.1617282988457336</v>
      </c>
      <c r="O21" s="92">
        <f t="shared" si="3"/>
        <v>36.1246889585295</v>
      </c>
    </row>
    <row r="22" spans="1:15" ht="12.75">
      <c r="A22" s="53" t="s">
        <v>20</v>
      </c>
      <c r="B22" s="59">
        <v>4499.683</v>
      </c>
      <c r="C22" s="59">
        <v>1544.03</v>
      </c>
      <c r="D22" s="59">
        <v>1625.501</v>
      </c>
      <c r="E22" s="60">
        <f t="shared" si="1"/>
        <v>5.276516647992608</v>
      </c>
      <c r="F22" s="60"/>
      <c r="G22" s="59">
        <v>11909.625</v>
      </c>
      <c r="H22" s="59">
        <v>3779.547</v>
      </c>
      <c r="I22" s="59">
        <v>4717.798</v>
      </c>
      <c r="J22" s="60">
        <f t="shared" si="2"/>
        <v>24.824430017671432</v>
      </c>
      <c r="K22" s="60"/>
      <c r="L22" s="61">
        <f t="shared" si="0"/>
        <v>2.6467697835603086</v>
      </c>
      <c r="M22" s="61">
        <f t="shared" si="0"/>
        <v>2.447845572948712</v>
      </c>
      <c r="N22" s="61">
        <f t="shared" si="0"/>
        <v>2.9023654860870587</v>
      </c>
      <c r="O22" s="92">
        <f t="shared" si="3"/>
        <v>18.56816125009165</v>
      </c>
    </row>
    <row r="23" spans="1:15" ht="12.75">
      <c r="A23" s="53" t="s">
        <v>32</v>
      </c>
      <c r="B23" s="59">
        <v>75.726</v>
      </c>
      <c r="C23" s="59">
        <v>69.639</v>
      </c>
      <c r="D23" s="59">
        <v>136.721</v>
      </c>
      <c r="E23" s="60">
        <f t="shared" si="1"/>
        <v>96.32820689556141</v>
      </c>
      <c r="F23" s="60"/>
      <c r="G23" s="59">
        <v>94.961</v>
      </c>
      <c r="H23" s="59">
        <v>87.048</v>
      </c>
      <c r="I23" s="59">
        <v>182.659</v>
      </c>
      <c r="J23" s="60">
        <f t="shared" si="2"/>
        <v>109.8371013693594</v>
      </c>
      <c r="K23" s="60"/>
      <c r="L23" s="61">
        <f t="shared" si="0"/>
        <v>1.2540078704804163</v>
      </c>
      <c r="M23" s="61">
        <f t="shared" si="0"/>
        <v>1.2499892301727482</v>
      </c>
      <c r="N23" s="61">
        <f t="shared" si="0"/>
        <v>1.3359981275736719</v>
      </c>
      <c r="O23" s="92">
        <f t="shared" si="3"/>
        <v>6.880771075846568</v>
      </c>
    </row>
    <row r="24" spans="1:15" ht="12.75">
      <c r="A24" s="53" t="s">
        <v>17</v>
      </c>
      <c r="B24" s="59">
        <v>60858.489</v>
      </c>
      <c r="C24" s="59">
        <v>12607.427</v>
      </c>
      <c r="D24" s="59">
        <v>19250.355</v>
      </c>
      <c r="E24" s="60">
        <f t="shared" si="1"/>
        <v>52.69059261655849</v>
      </c>
      <c r="F24" s="60"/>
      <c r="G24" s="59">
        <v>70741.809</v>
      </c>
      <c r="H24" s="59">
        <v>15315.696</v>
      </c>
      <c r="I24" s="59">
        <v>24419.007</v>
      </c>
      <c r="J24" s="60">
        <f t="shared" si="2"/>
        <v>59.43778852753411</v>
      </c>
      <c r="K24" s="60"/>
      <c r="L24" s="61">
        <f t="shared" si="0"/>
        <v>1.1623983796245745</v>
      </c>
      <c r="M24" s="61">
        <f t="shared" si="0"/>
        <v>1.2148153624050333</v>
      </c>
      <c r="N24" s="61">
        <f t="shared" si="0"/>
        <v>1.2684964511044083</v>
      </c>
      <c r="O24" s="92">
        <f t="shared" si="3"/>
        <v>4.418868114500939</v>
      </c>
    </row>
    <row r="25" spans="1:15" ht="12.75">
      <c r="A25" s="53" t="s">
        <v>42</v>
      </c>
      <c r="B25" s="59">
        <v>1986.655</v>
      </c>
      <c r="C25" s="59">
        <v>428.721</v>
      </c>
      <c r="D25" s="59">
        <v>341.362</v>
      </c>
      <c r="E25" s="60">
        <f t="shared" si="1"/>
        <v>-20.37665521399697</v>
      </c>
      <c r="F25" s="60"/>
      <c r="G25" s="59">
        <v>3966.892</v>
      </c>
      <c r="H25" s="59">
        <v>1089.458</v>
      </c>
      <c r="I25" s="59">
        <v>1216.632</v>
      </c>
      <c r="J25" s="60">
        <f t="shared" si="2"/>
        <v>11.673143893569076</v>
      </c>
      <c r="K25" s="60"/>
      <c r="L25" s="61">
        <f t="shared" si="0"/>
        <v>1.996769444115863</v>
      </c>
      <c r="M25" s="61">
        <f t="shared" si="0"/>
        <v>2.541181794220484</v>
      </c>
      <c r="N25" s="61">
        <f t="shared" si="0"/>
        <v>3.564052237800341</v>
      </c>
      <c r="O25" s="92">
        <f t="shared" si="3"/>
        <v>40.251761834049574</v>
      </c>
    </row>
    <row r="26" spans="1:15" ht="26.25">
      <c r="A26" s="96" t="s">
        <v>43</v>
      </c>
      <c r="B26" s="59">
        <v>1188.543</v>
      </c>
      <c r="C26" s="59">
        <v>354.7</v>
      </c>
      <c r="D26" s="59">
        <v>357.462</v>
      </c>
      <c r="E26" s="60">
        <f t="shared" si="1"/>
        <v>0.7786862137017181</v>
      </c>
      <c r="F26" s="60"/>
      <c r="G26" s="59">
        <v>8721.556</v>
      </c>
      <c r="H26" s="59">
        <v>2246.099</v>
      </c>
      <c r="I26" s="59">
        <v>2711.009</v>
      </c>
      <c r="J26" s="60">
        <f t="shared" si="2"/>
        <v>20.698553358511788</v>
      </c>
      <c r="K26" s="60"/>
      <c r="L26" s="61">
        <f t="shared" si="0"/>
        <v>7.338023108966189</v>
      </c>
      <c r="M26" s="61">
        <f t="shared" si="0"/>
        <v>6.332390752748802</v>
      </c>
      <c r="N26" s="61">
        <f t="shared" si="0"/>
        <v>7.584048094622646</v>
      </c>
      <c r="O26" s="92">
        <f t="shared" si="3"/>
        <v>19.765952398476305</v>
      </c>
    </row>
    <row r="27" spans="1:15" ht="12.75">
      <c r="A27" s="53" t="s">
        <v>395</v>
      </c>
      <c r="B27" s="59">
        <v>7059.839</v>
      </c>
      <c r="C27" s="59">
        <v>1335.444</v>
      </c>
      <c r="D27" s="59">
        <v>2635.537</v>
      </c>
      <c r="E27" s="60">
        <f t="shared" si="1"/>
        <v>97.35286541404955</v>
      </c>
      <c r="F27" s="60"/>
      <c r="G27" s="59">
        <v>9542.356</v>
      </c>
      <c r="H27" s="59">
        <v>1814.52</v>
      </c>
      <c r="I27" s="59">
        <v>3832.288</v>
      </c>
      <c r="J27" s="60">
        <f t="shared" si="2"/>
        <v>111.20119921521945</v>
      </c>
      <c r="K27" s="60"/>
      <c r="L27" s="61">
        <f t="shared" si="0"/>
        <v>1.3516393220865235</v>
      </c>
      <c r="M27" s="61">
        <f t="shared" si="0"/>
        <v>1.3587391159794047</v>
      </c>
      <c r="N27" s="61">
        <f t="shared" si="0"/>
        <v>1.4540824128061949</v>
      </c>
      <c r="O27" s="92">
        <f t="shared" si="3"/>
        <v>7.017042175757557</v>
      </c>
    </row>
    <row r="28" spans="1:15" ht="12.75">
      <c r="A28" s="53" t="s">
        <v>44</v>
      </c>
      <c r="B28" s="59">
        <v>198.6</v>
      </c>
      <c r="C28" s="59">
        <v>0.201</v>
      </c>
      <c r="D28" s="59">
        <v>4.475</v>
      </c>
      <c r="E28" s="60">
        <f t="shared" si="1"/>
        <v>2126.3681592039798</v>
      </c>
      <c r="F28" s="60"/>
      <c r="G28" s="59">
        <v>227.991</v>
      </c>
      <c r="H28" s="59">
        <v>0.493</v>
      </c>
      <c r="I28" s="59">
        <v>31.537</v>
      </c>
      <c r="J28" s="60">
        <f t="shared" si="2"/>
        <v>6296.957403651116</v>
      </c>
      <c r="K28" s="60"/>
      <c r="L28" s="61">
        <f t="shared" si="0"/>
        <v>1.1479909365558914</v>
      </c>
      <c r="M28" s="61">
        <f t="shared" si="0"/>
        <v>2.45273631840796</v>
      </c>
      <c r="N28" s="61">
        <f t="shared" si="0"/>
        <v>7.047374301675978</v>
      </c>
      <c r="O28" s="92">
        <f t="shared" si="3"/>
        <v>187.32702528131276</v>
      </c>
    </row>
    <row r="29" spans="1:15" ht="12.75">
      <c r="A29" s="53" t="s">
        <v>45</v>
      </c>
      <c r="B29" s="59">
        <v>187.947</v>
      </c>
      <c r="C29" s="59">
        <v>37.417</v>
      </c>
      <c r="D29" s="59">
        <v>105.369</v>
      </c>
      <c r="E29" s="60">
        <f t="shared" si="1"/>
        <v>181.60729080364536</v>
      </c>
      <c r="F29" s="60"/>
      <c r="G29" s="59">
        <v>561.81</v>
      </c>
      <c r="H29" s="59">
        <v>61.912</v>
      </c>
      <c r="I29" s="59">
        <v>236.368</v>
      </c>
      <c r="J29" s="60">
        <f t="shared" si="2"/>
        <v>281.7805918077271</v>
      </c>
      <c r="K29" s="60"/>
      <c r="L29" s="61">
        <f t="shared" si="0"/>
        <v>2.989193762071222</v>
      </c>
      <c r="M29" s="61">
        <f t="shared" si="0"/>
        <v>1.6546489563567361</v>
      </c>
      <c r="N29" s="61">
        <f t="shared" si="0"/>
        <v>2.2432404217559245</v>
      </c>
      <c r="O29" s="92">
        <f t="shared" si="3"/>
        <v>35.57198420474453</v>
      </c>
    </row>
    <row r="30" spans="1:15" ht="12.75">
      <c r="A30" s="53"/>
      <c r="B30" s="59"/>
      <c r="C30" s="59"/>
      <c r="D30" s="59"/>
      <c r="E30" s="60"/>
      <c r="F30" s="60"/>
      <c r="G30" s="59"/>
      <c r="H30" s="59"/>
      <c r="I30" s="59"/>
      <c r="J30" s="60"/>
      <c r="K30" s="60"/>
      <c r="L30" s="61"/>
      <c r="M30" s="61"/>
      <c r="N30" s="61"/>
      <c r="O30" s="92"/>
    </row>
    <row r="31" spans="1:15" ht="12.75">
      <c r="A31" s="54" t="s">
        <v>46</v>
      </c>
      <c r="B31" s="55">
        <f>SUM(B32:B36)</f>
        <v>143836.073</v>
      </c>
      <c r="C31" s="55">
        <f>SUM(C32:C36)</f>
        <v>26422.157</v>
      </c>
      <c r="D31" s="55">
        <f>SUM(D32:D36)</f>
        <v>22996.389000000003</v>
      </c>
      <c r="E31" s="56">
        <f t="shared" si="1"/>
        <v>-12.965512240351899</v>
      </c>
      <c r="F31" s="56"/>
      <c r="G31" s="55">
        <f>SUM(G32:G36)</f>
        <v>327722.655</v>
      </c>
      <c r="H31" s="55">
        <f>SUM(H32:H36)</f>
        <v>53467.913</v>
      </c>
      <c r="I31" s="55">
        <f>SUM(I32:I36)</f>
        <v>54682.395</v>
      </c>
      <c r="J31" s="56">
        <f t="shared" si="2"/>
        <v>2.2714221144184137</v>
      </c>
      <c r="K31" s="56"/>
      <c r="L31" s="61">
        <f aca="true" t="shared" si="4" ref="L31:N48">G31/B31</f>
        <v>2.2784455120656695</v>
      </c>
      <c r="M31" s="61">
        <f t="shared" si="4"/>
        <v>2.023601366080748</v>
      </c>
      <c r="N31" s="61">
        <f t="shared" si="4"/>
        <v>2.377868760177956</v>
      </c>
      <c r="O31" s="93">
        <f t="shared" si="3"/>
        <v>17.506777769346073</v>
      </c>
    </row>
    <row r="32" spans="1:15" ht="12.75">
      <c r="A32" s="53" t="s">
        <v>47</v>
      </c>
      <c r="B32" s="59">
        <v>67172.131</v>
      </c>
      <c r="C32" s="59">
        <v>14029.153</v>
      </c>
      <c r="D32" s="59">
        <v>11215.5</v>
      </c>
      <c r="E32" s="60">
        <f t="shared" si="1"/>
        <v>-20.055758177275564</v>
      </c>
      <c r="F32" s="60"/>
      <c r="G32" s="59">
        <v>125521.649</v>
      </c>
      <c r="H32" s="59">
        <v>25072.566</v>
      </c>
      <c r="I32" s="59">
        <v>21479.666</v>
      </c>
      <c r="J32" s="60">
        <f t="shared" si="2"/>
        <v>-14.330005153840247</v>
      </c>
      <c r="K32" s="60"/>
      <c r="L32" s="61">
        <f t="shared" si="4"/>
        <v>1.8686566457151703</v>
      </c>
      <c r="M32" s="61">
        <f t="shared" si="4"/>
        <v>1.7871760326514365</v>
      </c>
      <c r="N32" s="61">
        <f t="shared" si="4"/>
        <v>1.9151768534617273</v>
      </c>
      <c r="O32" s="92">
        <f t="shared" si="3"/>
        <v>7.162183157771537</v>
      </c>
    </row>
    <row r="33" spans="1:15" ht="12.75">
      <c r="A33" s="53" t="s">
        <v>10</v>
      </c>
      <c r="B33" s="59">
        <v>6423.93</v>
      </c>
      <c r="C33" s="59">
        <v>1306.832</v>
      </c>
      <c r="D33" s="59">
        <v>1370.604</v>
      </c>
      <c r="E33" s="60">
        <f t="shared" si="1"/>
        <v>4.879892748264496</v>
      </c>
      <c r="F33" s="60"/>
      <c r="G33" s="59">
        <v>32381.045</v>
      </c>
      <c r="H33" s="59">
        <v>6701.978</v>
      </c>
      <c r="I33" s="59">
        <v>6947.008</v>
      </c>
      <c r="J33" s="60">
        <f t="shared" si="2"/>
        <v>3.656084815557435</v>
      </c>
      <c r="K33" s="60"/>
      <c r="L33" s="61">
        <f t="shared" si="4"/>
        <v>5.040690823218808</v>
      </c>
      <c r="M33" s="61">
        <f t="shared" si="4"/>
        <v>5.128415894315412</v>
      </c>
      <c r="N33" s="61">
        <f t="shared" si="4"/>
        <v>5.068574146872473</v>
      </c>
      <c r="O33" s="92">
        <f t="shared" si="3"/>
        <v>-1.1668661176499093</v>
      </c>
    </row>
    <row r="34" spans="1:15" ht="12.75">
      <c r="A34" s="53" t="s">
        <v>48</v>
      </c>
      <c r="B34" s="59">
        <v>6339</v>
      </c>
      <c r="C34" s="59">
        <v>692.224</v>
      </c>
      <c r="D34" s="59">
        <v>623.004</v>
      </c>
      <c r="E34" s="60">
        <f t="shared" si="1"/>
        <v>-9.999653291420117</v>
      </c>
      <c r="F34" s="60"/>
      <c r="G34" s="59">
        <v>24714.183</v>
      </c>
      <c r="H34" s="59">
        <v>3004.642</v>
      </c>
      <c r="I34" s="59">
        <v>2156.474</v>
      </c>
      <c r="J34" s="60">
        <f t="shared" si="2"/>
        <v>-28.228587632070628</v>
      </c>
      <c r="K34" s="60"/>
      <c r="L34" s="61">
        <f t="shared" si="4"/>
        <v>3.898751064836725</v>
      </c>
      <c r="M34" s="61">
        <f t="shared" si="4"/>
        <v>4.340563170303254</v>
      </c>
      <c r="N34" s="61">
        <f t="shared" si="4"/>
        <v>3.461412767815295</v>
      </c>
      <c r="O34" s="92">
        <f t="shared" si="3"/>
        <v>-20.254293463641417</v>
      </c>
    </row>
    <row r="35" spans="1:15" ht="12.75">
      <c r="A35" s="53" t="s">
        <v>49</v>
      </c>
      <c r="B35" s="59">
        <v>63544.597</v>
      </c>
      <c r="C35" s="59">
        <v>10286.103</v>
      </c>
      <c r="D35" s="59">
        <v>9606.173</v>
      </c>
      <c r="E35" s="60">
        <f t="shared" si="1"/>
        <v>-6.610180745808194</v>
      </c>
      <c r="F35" s="60"/>
      <c r="G35" s="59">
        <v>141181.922</v>
      </c>
      <c r="H35" s="59">
        <v>17676.837</v>
      </c>
      <c r="I35" s="59">
        <v>21577.802</v>
      </c>
      <c r="J35" s="60">
        <f t="shared" si="2"/>
        <v>22.068229740422467</v>
      </c>
      <c r="K35" s="60"/>
      <c r="L35" s="61">
        <f t="shared" si="4"/>
        <v>2.221776967127512</v>
      </c>
      <c r="M35" s="61">
        <f t="shared" si="4"/>
        <v>1.718516429399939</v>
      </c>
      <c r="N35" s="61">
        <f t="shared" si="4"/>
        <v>2.2462433270772864</v>
      </c>
      <c r="O35" s="92">
        <f t="shared" si="3"/>
        <v>30.70828353160497</v>
      </c>
    </row>
    <row r="36" spans="1:15" ht="12.75">
      <c r="A36" s="53" t="s">
        <v>50</v>
      </c>
      <c r="B36" s="59">
        <v>356.415</v>
      </c>
      <c r="C36" s="59">
        <v>107.845</v>
      </c>
      <c r="D36" s="59">
        <v>181.108</v>
      </c>
      <c r="E36" s="60">
        <f t="shared" si="1"/>
        <v>67.93360841949095</v>
      </c>
      <c r="F36" s="60"/>
      <c r="G36" s="59">
        <v>3923.856</v>
      </c>
      <c r="H36" s="59">
        <v>1011.89</v>
      </c>
      <c r="I36" s="59">
        <v>2521.445</v>
      </c>
      <c r="J36" s="60">
        <f t="shared" si="2"/>
        <v>149.1817292393442</v>
      </c>
      <c r="K36" s="60"/>
      <c r="L36" s="61">
        <f t="shared" si="4"/>
        <v>11.009233618113715</v>
      </c>
      <c r="M36" s="61">
        <f t="shared" si="4"/>
        <v>9.382817933144791</v>
      </c>
      <c r="N36" s="61">
        <f t="shared" si="4"/>
        <v>13.922328113611767</v>
      </c>
      <c r="O36" s="92">
        <f t="shared" si="3"/>
        <v>48.381096306165794</v>
      </c>
    </row>
    <row r="37" spans="1:15" ht="12.75">
      <c r="A37" s="53"/>
      <c r="B37" s="59"/>
      <c r="C37" s="59"/>
      <c r="D37" s="59"/>
      <c r="E37" s="60"/>
      <c r="F37" s="60"/>
      <c r="G37" s="59"/>
      <c r="H37" s="59"/>
      <c r="I37" s="59"/>
      <c r="J37" s="60"/>
      <c r="K37" s="60"/>
      <c r="L37" s="61"/>
      <c r="M37" s="61"/>
      <c r="N37" s="61"/>
      <c r="O37" s="92"/>
    </row>
    <row r="38" spans="1:15" ht="12.75">
      <c r="A38" s="54" t="s">
        <v>394</v>
      </c>
      <c r="B38" s="55">
        <f>SUM(B39:B41)</f>
        <v>3357.284</v>
      </c>
      <c r="C38" s="55">
        <f>SUM(C39:C41)</f>
        <v>485.161</v>
      </c>
      <c r="D38" s="55">
        <f>SUM(D39:D41)</f>
        <v>797.388</v>
      </c>
      <c r="E38" s="56">
        <f t="shared" si="1"/>
        <v>64.35533771263559</v>
      </c>
      <c r="F38" s="56"/>
      <c r="G38" s="55">
        <f>SUM(G39:G41)</f>
        <v>17231.612</v>
      </c>
      <c r="H38" s="55">
        <f>SUM(H39:H41)</f>
        <v>3563.771</v>
      </c>
      <c r="I38" s="55">
        <f>SUM(I39:I41)</f>
        <v>4583.727000000001</v>
      </c>
      <c r="J38" s="56">
        <f t="shared" si="2"/>
        <v>28.620132999567062</v>
      </c>
      <c r="K38" s="56"/>
      <c r="L38" s="61">
        <f t="shared" si="4"/>
        <v>5.132604807934032</v>
      </c>
      <c r="M38" s="61">
        <f t="shared" si="4"/>
        <v>7.345543025923353</v>
      </c>
      <c r="N38" s="61">
        <f t="shared" si="4"/>
        <v>5.748427365347862</v>
      </c>
      <c r="O38" s="93">
        <f t="shared" si="3"/>
        <v>-21.74264931726719</v>
      </c>
    </row>
    <row r="39" spans="1:15" ht="12.75">
      <c r="A39" s="53" t="s">
        <v>51</v>
      </c>
      <c r="B39" s="59">
        <v>3022.389</v>
      </c>
      <c r="C39" s="59">
        <v>393.422</v>
      </c>
      <c r="D39" s="59">
        <v>693.056</v>
      </c>
      <c r="E39" s="60">
        <f t="shared" si="1"/>
        <v>76.1609671040257</v>
      </c>
      <c r="F39" s="60"/>
      <c r="G39" s="59">
        <v>12173.004</v>
      </c>
      <c r="H39" s="59">
        <v>2189.34</v>
      </c>
      <c r="I39" s="59">
        <v>3109.675</v>
      </c>
      <c r="J39" s="60">
        <f t="shared" si="2"/>
        <v>42.03709793819141</v>
      </c>
      <c r="K39" s="60"/>
      <c r="L39" s="61">
        <f t="shared" si="4"/>
        <v>4.027609946965795</v>
      </c>
      <c r="M39" s="61">
        <f t="shared" si="4"/>
        <v>5.564864191631378</v>
      </c>
      <c r="N39" s="61">
        <f t="shared" si="4"/>
        <v>4.486902934250623</v>
      </c>
      <c r="O39" s="92">
        <f t="shared" si="3"/>
        <v>-19.37084572525288</v>
      </c>
    </row>
    <row r="40" spans="1:15" ht="12.75">
      <c r="A40" s="53" t="s">
        <v>52</v>
      </c>
      <c r="B40" s="59">
        <v>321.579</v>
      </c>
      <c r="C40" s="59">
        <v>89.685</v>
      </c>
      <c r="D40" s="59">
        <v>83.931</v>
      </c>
      <c r="E40" s="60">
        <f t="shared" si="1"/>
        <v>-6.415788593410269</v>
      </c>
      <c r="F40" s="60"/>
      <c r="G40" s="59">
        <v>4988.14</v>
      </c>
      <c r="H40" s="59">
        <v>1355.397</v>
      </c>
      <c r="I40" s="59">
        <v>1384.399</v>
      </c>
      <c r="J40" s="60">
        <f t="shared" si="2"/>
        <v>2.13974208294691</v>
      </c>
      <c r="K40" s="60"/>
      <c r="L40" s="61">
        <f t="shared" si="4"/>
        <v>15.51139844330631</v>
      </c>
      <c r="M40" s="61">
        <f t="shared" si="4"/>
        <v>15.11286168255561</v>
      </c>
      <c r="N40" s="61">
        <f t="shared" si="4"/>
        <v>16.494489521154282</v>
      </c>
      <c r="O40" s="92">
        <f t="shared" si="3"/>
        <v>9.142066324827475</v>
      </c>
    </row>
    <row r="41" spans="1:15" ht="12.75">
      <c r="A41" s="53" t="s">
        <v>22</v>
      </c>
      <c r="B41" s="59">
        <v>13.316</v>
      </c>
      <c r="C41" s="59">
        <v>2.054</v>
      </c>
      <c r="D41" s="59">
        <v>20.401</v>
      </c>
      <c r="E41" s="60">
        <f t="shared" si="1"/>
        <v>893.2327166504383</v>
      </c>
      <c r="F41" s="60"/>
      <c r="G41" s="59">
        <v>70.468</v>
      </c>
      <c r="H41" s="59">
        <v>19.034</v>
      </c>
      <c r="I41" s="59">
        <v>89.653</v>
      </c>
      <c r="J41" s="60">
        <f t="shared" si="2"/>
        <v>371.01502574340657</v>
      </c>
      <c r="K41" s="60"/>
      <c r="L41" s="61">
        <f t="shared" si="4"/>
        <v>5.291979573445479</v>
      </c>
      <c r="M41" s="61">
        <f t="shared" si="4"/>
        <v>9.266796494644597</v>
      </c>
      <c r="N41" s="61">
        <f t="shared" si="4"/>
        <v>4.394539483358659</v>
      </c>
      <c r="O41" s="92">
        <f t="shared" si="3"/>
        <v>-52.577576448362485</v>
      </c>
    </row>
    <row r="42" spans="1:15" ht="12.75">
      <c r="A42" s="53"/>
      <c r="B42" s="59"/>
      <c r="C42" s="59"/>
      <c r="D42" s="59"/>
      <c r="E42" s="60"/>
      <c r="F42" s="60"/>
      <c r="G42" s="59"/>
      <c r="H42" s="59"/>
      <c r="I42" s="59"/>
      <c r="J42" s="60"/>
      <c r="K42" s="60"/>
      <c r="L42" s="61"/>
      <c r="M42" s="61"/>
      <c r="N42" s="61"/>
      <c r="O42" s="92"/>
    </row>
    <row r="43" spans="1:15" ht="12.75">
      <c r="A43" s="54" t="s">
        <v>53</v>
      </c>
      <c r="B43" s="55">
        <f>SUM(B44:B46)</f>
        <v>74803.16399999999</v>
      </c>
      <c r="C43" s="55">
        <f>SUM(C44:C46)</f>
        <v>13877.845</v>
      </c>
      <c r="D43" s="55">
        <f>SUM(D44:D46)</f>
        <v>16412.052</v>
      </c>
      <c r="E43" s="56">
        <f t="shared" si="1"/>
        <v>18.260810666209352</v>
      </c>
      <c r="F43" s="56"/>
      <c r="G43" s="55">
        <f>SUM(G44:G46)</f>
        <v>111578.418</v>
      </c>
      <c r="H43" s="55">
        <f>SUM(H44:H46)</f>
        <v>18495.465</v>
      </c>
      <c r="I43" s="55">
        <f>SUM(I44:I46)</f>
        <v>26795.691</v>
      </c>
      <c r="J43" s="56">
        <f t="shared" si="2"/>
        <v>44.87708743737991</v>
      </c>
      <c r="K43" s="56"/>
      <c r="L43" s="61">
        <f t="shared" si="4"/>
        <v>1.491626985190092</v>
      </c>
      <c r="M43" s="61">
        <f t="shared" si="4"/>
        <v>1.3327332161441492</v>
      </c>
      <c r="N43" s="61">
        <f t="shared" si="4"/>
        <v>1.6326837740947933</v>
      </c>
      <c r="O43" s="93">
        <f t="shared" si="3"/>
        <v>22.506421714201593</v>
      </c>
    </row>
    <row r="44" spans="1:15" ht="12.75">
      <c r="A44" s="53" t="s">
        <v>10</v>
      </c>
      <c r="B44" s="59">
        <v>37732.325</v>
      </c>
      <c r="C44" s="59">
        <v>5001.497</v>
      </c>
      <c r="D44" s="59">
        <v>10087.609</v>
      </c>
      <c r="E44" s="60">
        <f t="shared" si="1"/>
        <v>101.691793477033</v>
      </c>
      <c r="F44" s="60"/>
      <c r="G44" s="59">
        <v>39846.543</v>
      </c>
      <c r="H44" s="59">
        <v>4455.799</v>
      </c>
      <c r="I44" s="59">
        <v>14531.489</v>
      </c>
      <c r="J44" s="60">
        <f t="shared" si="2"/>
        <v>226.12532567110856</v>
      </c>
      <c r="K44" s="60"/>
      <c r="L44" s="61">
        <f t="shared" si="4"/>
        <v>1.0560320096893048</v>
      </c>
      <c r="M44" s="61">
        <f t="shared" si="4"/>
        <v>0.8908930666158551</v>
      </c>
      <c r="N44" s="61">
        <f t="shared" si="4"/>
        <v>1.4405285732228519</v>
      </c>
      <c r="O44" s="92">
        <f t="shared" si="3"/>
        <v>61.69489102601744</v>
      </c>
    </row>
    <row r="45" spans="1:15" ht="12.75">
      <c r="A45" s="53" t="s">
        <v>54</v>
      </c>
      <c r="B45" s="59">
        <v>36919.556</v>
      </c>
      <c r="C45" s="59">
        <v>8788.194</v>
      </c>
      <c r="D45" s="59">
        <v>6281.477</v>
      </c>
      <c r="E45" s="60">
        <f t="shared" si="1"/>
        <v>-28.52368757448913</v>
      </c>
      <c r="F45" s="60"/>
      <c r="G45" s="59">
        <v>71484.12</v>
      </c>
      <c r="H45" s="59">
        <v>13911.627</v>
      </c>
      <c r="I45" s="59">
        <v>12151.489</v>
      </c>
      <c r="J45" s="60">
        <f t="shared" si="2"/>
        <v>-12.6522799957187</v>
      </c>
      <c r="K45" s="60"/>
      <c r="L45" s="61">
        <f t="shared" si="4"/>
        <v>1.9362128840336</v>
      </c>
      <c r="M45" s="61">
        <f t="shared" si="4"/>
        <v>1.5829904301156759</v>
      </c>
      <c r="N45" s="61">
        <f t="shared" si="4"/>
        <v>1.9344955016153047</v>
      </c>
      <c r="O45" s="92">
        <f t="shared" si="3"/>
        <v>22.20512928015256</v>
      </c>
    </row>
    <row r="46" spans="1:15" ht="12.75">
      <c r="A46" s="53" t="s">
        <v>22</v>
      </c>
      <c r="B46" s="59">
        <v>151.283</v>
      </c>
      <c r="C46" s="59">
        <v>88.154</v>
      </c>
      <c r="D46" s="59">
        <v>42.966</v>
      </c>
      <c r="E46" s="60">
        <f t="shared" si="1"/>
        <v>-51.26029448465186</v>
      </c>
      <c r="F46" s="60"/>
      <c r="G46" s="59">
        <v>247.755</v>
      </c>
      <c r="H46" s="59">
        <v>128.039</v>
      </c>
      <c r="I46" s="59">
        <v>112.713</v>
      </c>
      <c r="J46" s="60">
        <f t="shared" si="2"/>
        <v>-11.969790454470896</v>
      </c>
      <c r="K46" s="60"/>
      <c r="L46" s="61">
        <f t="shared" si="4"/>
        <v>1.6376922720993106</v>
      </c>
      <c r="M46" s="61">
        <f t="shared" si="4"/>
        <v>1.4524468543684914</v>
      </c>
      <c r="N46" s="61">
        <f t="shared" si="4"/>
        <v>2.6233068007261555</v>
      </c>
      <c r="O46" s="92">
        <f t="shared" si="3"/>
        <v>80.61292864768824</v>
      </c>
    </row>
    <row r="47" spans="1:15" ht="12.75">
      <c r="A47" s="53"/>
      <c r="B47" s="59"/>
      <c r="C47" s="59"/>
      <c r="D47" s="59"/>
      <c r="E47" s="60"/>
      <c r="F47" s="60"/>
      <c r="G47" s="59"/>
      <c r="H47" s="59"/>
      <c r="I47" s="59"/>
      <c r="J47" s="60"/>
      <c r="K47" s="60"/>
      <c r="L47" s="61"/>
      <c r="M47" s="61"/>
      <c r="N47" s="61"/>
      <c r="O47" s="92"/>
    </row>
    <row r="48" spans="1:15" ht="12.75">
      <c r="A48" s="54" t="s">
        <v>55</v>
      </c>
      <c r="B48" s="55">
        <v>4476.769</v>
      </c>
      <c r="C48" s="55">
        <v>842.88</v>
      </c>
      <c r="D48" s="55">
        <v>793.141</v>
      </c>
      <c r="E48" s="56">
        <f t="shared" si="1"/>
        <v>-5.901077258921788</v>
      </c>
      <c r="F48" s="56"/>
      <c r="G48" s="55">
        <v>11395.208</v>
      </c>
      <c r="H48" s="55">
        <v>1999.561</v>
      </c>
      <c r="I48" s="55">
        <v>2248.672</v>
      </c>
      <c r="J48" s="56">
        <f t="shared" si="2"/>
        <v>12.458284593468278</v>
      </c>
      <c r="K48" s="56"/>
      <c r="L48" s="61">
        <f t="shared" si="4"/>
        <v>2.5454089768759567</v>
      </c>
      <c r="M48" s="61">
        <f t="shared" si="4"/>
        <v>2.3722961750189824</v>
      </c>
      <c r="N48" s="61">
        <f t="shared" si="4"/>
        <v>2.835147848869243</v>
      </c>
      <c r="O48" s="93">
        <f t="shared" si="3"/>
        <v>19.51070354217289</v>
      </c>
    </row>
    <row r="49" spans="1:15" ht="12.75">
      <c r="A49" s="53"/>
      <c r="B49" s="59"/>
      <c r="C49" s="59"/>
      <c r="D49" s="59"/>
      <c r="E49" s="60"/>
      <c r="F49" s="60"/>
      <c r="G49" s="59"/>
      <c r="H49" s="59"/>
      <c r="I49" s="59"/>
      <c r="J49" s="60"/>
      <c r="K49" s="60"/>
      <c r="O49" s="92"/>
    </row>
    <row r="50" spans="1:15" ht="12.75">
      <c r="A50" s="94"/>
      <c r="B50" s="95"/>
      <c r="C50" s="95"/>
      <c r="D50" s="95"/>
      <c r="E50" s="95"/>
      <c r="F50" s="95"/>
      <c r="G50" s="95"/>
      <c r="H50" s="95"/>
      <c r="I50" s="95"/>
      <c r="J50" s="94"/>
      <c r="K50" s="94"/>
      <c r="L50" s="94"/>
      <c r="M50" s="94"/>
      <c r="N50" s="94"/>
      <c r="O50" s="94"/>
    </row>
    <row r="51" spans="1:11" ht="12.75">
      <c r="A51" s="53" t="s">
        <v>523</v>
      </c>
      <c r="B51" s="53"/>
      <c r="C51" s="53"/>
      <c r="D51" s="53"/>
      <c r="E51" s="53"/>
      <c r="F51" s="53"/>
      <c r="G51" s="53"/>
      <c r="H51" s="53"/>
      <c r="I51" s="53"/>
      <c r="J51" s="53"/>
      <c r="K51" s="53"/>
    </row>
    <row r="52" ht="12.75">
      <c r="A52" s="76"/>
    </row>
    <row r="60" ht="12.75">
      <c r="A60" s="76"/>
    </row>
  </sheetData>
  <sheetProtection/>
  <mergeCells count="11">
    <mergeCell ref="A2:A4"/>
    <mergeCell ref="A1:O1"/>
    <mergeCell ref="B3:B4"/>
    <mergeCell ref="G3:G4"/>
    <mergeCell ref="L3:L4"/>
    <mergeCell ref="M3:O3"/>
    <mergeCell ref="C3:E3"/>
    <mergeCell ref="H3:J3"/>
    <mergeCell ref="B2:E2"/>
    <mergeCell ref="G2:J2"/>
    <mergeCell ref="L2:O2"/>
  </mergeCells>
  <printOptions/>
  <pageMargins left="1.2598425196850394" right="0.7086614173228347" top="0.7480314960629921" bottom="0.7480314960629921" header="0.31496062992125984" footer="0.31496062992125984"/>
  <pageSetup horizontalDpi="600" verticalDpi="600" orientation="landscape" paperSize="119"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11.421875" defaultRowHeight="15"/>
  <sheetData/>
  <sheetProtection/>
  <printOptions/>
  <pageMargins left="0.7086614173228347" right="0.7086614173228347" top="1.849212598425197" bottom="0.7480314960629921" header="0.31496062992125984" footer="0.31496062992125984"/>
  <pageSetup horizontalDpi="600" verticalDpi="600" orientation="portrait" paperSize="9"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M20"/>
  <sheetViews>
    <sheetView zoomScalePageLayoutView="0" workbookViewId="0" topLeftCell="A1">
      <selection activeCell="A18" sqref="A18"/>
    </sheetView>
  </sheetViews>
  <sheetFormatPr defaultColWidth="11.421875" defaultRowHeight="15"/>
  <cols>
    <col min="1" max="1" width="14.28125" style="47" customWidth="1"/>
    <col min="2" max="4" width="9.140625" style="47" bestFit="1" customWidth="1"/>
    <col min="5" max="5" width="11.8515625" style="47" bestFit="1" customWidth="1"/>
    <col min="6" max="6" width="11.421875" style="47" customWidth="1"/>
    <col min="7" max="7" width="11.00390625" style="47" bestFit="1" customWidth="1"/>
    <col min="8" max="10" width="9.140625" style="47" bestFit="1" customWidth="1"/>
    <col min="11" max="11" width="11.8515625" style="47" bestFit="1" customWidth="1"/>
    <col min="12" max="13" width="11.57421875" style="47" bestFit="1" customWidth="1"/>
    <col min="14" max="16384" width="11.421875" style="47" customWidth="1"/>
  </cols>
  <sheetData>
    <row r="1" spans="1:13" ht="12.75">
      <c r="A1" s="197" t="s">
        <v>490</v>
      </c>
      <c r="B1" s="197"/>
      <c r="C1" s="197"/>
      <c r="D1" s="197"/>
      <c r="E1" s="197"/>
      <c r="F1" s="197"/>
      <c r="G1" s="197"/>
      <c r="H1" s="197"/>
      <c r="I1" s="197"/>
      <c r="J1" s="197"/>
      <c r="K1" s="197"/>
      <c r="L1" s="197"/>
      <c r="M1" s="197"/>
    </row>
    <row r="2" spans="1:13" ht="12.75">
      <c r="A2" s="205" t="s">
        <v>491</v>
      </c>
      <c r="B2" s="208" t="s">
        <v>488</v>
      </c>
      <c r="C2" s="209"/>
      <c r="D2" s="209"/>
      <c r="E2" s="209"/>
      <c r="F2" s="209"/>
      <c r="G2" s="210"/>
      <c r="H2" s="208" t="s">
        <v>489</v>
      </c>
      <c r="I2" s="209"/>
      <c r="J2" s="209"/>
      <c r="K2" s="209"/>
      <c r="L2" s="209"/>
      <c r="M2" s="210"/>
    </row>
    <row r="3" spans="1:13" ht="12.75">
      <c r="A3" s="206"/>
      <c r="B3" s="211">
        <v>2010</v>
      </c>
      <c r="C3" s="213" t="s">
        <v>492</v>
      </c>
      <c r="D3" s="214"/>
      <c r="E3" s="214"/>
      <c r="F3" s="214"/>
      <c r="G3" s="215"/>
      <c r="H3" s="211">
        <v>2010</v>
      </c>
      <c r="I3" s="208" t="str">
        <f>+C3</f>
        <v>Enero- abril</v>
      </c>
      <c r="J3" s="209"/>
      <c r="K3" s="209"/>
      <c r="L3" s="209"/>
      <c r="M3" s="210"/>
    </row>
    <row r="4" spans="1:13" ht="12.75">
      <c r="A4" s="207"/>
      <c r="B4" s="212"/>
      <c r="C4" s="97">
        <v>2010</v>
      </c>
      <c r="D4" s="97">
        <v>2011</v>
      </c>
      <c r="E4" s="97" t="s">
        <v>56</v>
      </c>
      <c r="F4" s="97" t="s">
        <v>57</v>
      </c>
      <c r="G4" s="97" t="s">
        <v>58</v>
      </c>
      <c r="H4" s="212"/>
      <c r="I4" s="98">
        <v>2010</v>
      </c>
      <c r="J4" s="98">
        <v>2011</v>
      </c>
      <c r="K4" s="98" t="s">
        <v>56</v>
      </c>
      <c r="L4" s="99" t="s">
        <v>59</v>
      </c>
      <c r="M4" s="100" t="s">
        <v>60</v>
      </c>
    </row>
    <row r="5" spans="1:13" ht="12.75">
      <c r="A5" s="100" t="s">
        <v>396</v>
      </c>
      <c r="B5" s="101">
        <v>867722</v>
      </c>
      <c r="C5" s="101">
        <v>560335</v>
      </c>
      <c r="D5" s="101">
        <v>553647</v>
      </c>
      <c r="E5" s="102" t="s">
        <v>61</v>
      </c>
      <c r="F5" s="103">
        <f>SUM(D5/$D$17)*100</f>
        <v>42.16011105687553</v>
      </c>
      <c r="G5" s="103">
        <f>SUM(C5/$C$17)*100</f>
        <v>48.36177492076863</v>
      </c>
      <c r="H5" s="101">
        <v>1440191</v>
      </c>
      <c r="I5" s="101">
        <v>1031982</v>
      </c>
      <c r="J5" s="101">
        <v>747323</v>
      </c>
      <c r="K5" s="102" t="s">
        <v>62</v>
      </c>
      <c r="L5" s="102" t="s">
        <v>63</v>
      </c>
      <c r="M5" s="104">
        <f>SUM(I5/$I$17)*100</f>
        <v>53.05189974866739</v>
      </c>
    </row>
    <row r="6" spans="1:13" ht="12.75">
      <c r="A6" s="105" t="s">
        <v>64</v>
      </c>
      <c r="B6" s="101">
        <v>208717</v>
      </c>
      <c r="C6" s="101">
        <v>93422</v>
      </c>
      <c r="D6" s="101">
        <v>127218</v>
      </c>
      <c r="E6" s="102" t="s">
        <v>65</v>
      </c>
      <c r="F6" s="103">
        <f aca="true" t="shared" si="0" ref="F6:F17">SUM(D6/$D$17)*100</f>
        <v>9.687625885146295</v>
      </c>
      <c r="G6" s="103">
        <f aca="true" t="shared" si="1" ref="G6:G17">SUM(C6/$C$17)*100</f>
        <v>8.063129621829882</v>
      </c>
      <c r="H6" s="101">
        <v>259725</v>
      </c>
      <c r="I6" s="101">
        <v>139156</v>
      </c>
      <c r="J6" s="101">
        <v>135946</v>
      </c>
      <c r="K6" s="102" t="s">
        <v>66</v>
      </c>
      <c r="L6" s="102" t="s">
        <v>67</v>
      </c>
      <c r="M6" s="104">
        <f>SUM(I6/$I$17)*100</f>
        <v>7.153700511661596</v>
      </c>
    </row>
    <row r="7" spans="1:13" ht="12.75">
      <c r="A7" s="105" t="s">
        <v>68</v>
      </c>
      <c r="B7" s="101">
        <v>113803</v>
      </c>
      <c r="C7" s="101">
        <v>61411</v>
      </c>
      <c r="D7" s="101">
        <v>70227</v>
      </c>
      <c r="E7" s="102" t="s">
        <v>69</v>
      </c>
      <c r="F7" s="103">
        <f t="shared" si="0"/>
        <v>5.347772351681121</v>
      </c>
      <c r="G7" s="103">
        <f t="shared" si="1"/>
        <v>5.300302425619178</v>
      </c>
      <c r="H7" s="101">
        <v>172945</v>
      </c>
      <c r="I7" s="101">
        <v>115671</v>
      </c>
      <c r="J7" s="101">
        <v>103530</v>
      </c>
      <c r="K7" s="102" t="s">
        <v>70</v>
      </c>
      <c r="L7" s="102" t="s">
        <v>71</v>
      </c>
      <c r="M7" s="104">
        <f>SUM(I7/$I$17)*100</f>
        <v>5.946388886461299</v>
      </c>
    </row>
    <row r="8" spans="1:13" ht="12.75">
      <c r="A8" s="105" t="s">
        <v>397</v>
      </c>
      <c r="B8" s="101">
        <v>59665</v>
      </c>
      <c r="C8" s="101">
        <v>36191</v>
      </c>
      <c r="D8" s="101">
        <v>47974</v>
      </c>
      <c r="E8" s="102" t="s">
        <v>72</v>
      </c>
      <c r="F8" s="103">
        <f t="shared" si="0"/>
        <v>3.653210742300684</v>
      </c>
      <c r="G8" s="103">
        <f t="shared" si="1"/>
        <v>3.1235974839293235</v>
      </c>
      <c r="H8" s="101">
        <v>134195</v>
      </c>
      <c r="I8" s="101">
        <v>93662</v>
      </c>
      <c r="J8" s="101">
        <v>91007</v>
      </c>
      <c r="K8" s="102" t="s">
        <v>73</v>
      </c>
      <c r="L8" s="102" t="s">
        <v>74</v>
      </c>
      <c r="M8" s="104">
        <f aca="true" t="shared" si="2" ref="M8:M17">SUM(I8/$I$17)*100</f>
        <v>4.814955139004057</v>
      </c>
    </row>
    <row r="9" spans="1:13" ht="12.75">
      <c r="A9" s="105" t="s">
        <v>75</v>
      </c>
      <c r="B9" s="101">
        <v>41133</v>
      </c>
      <c r="C9" s="101">
        <v>27860</v>
      </c>
      <c r="D9" s="101">
        <v>37255</v>
      </c>
      <c r="E9" s="102" t="s">
        <v>76</v>
      </c>
      <c r="F9" s="103">
        <f t="shared" si="0"/>
        <v>2.836960983124442</v>
      </c>
      <c r="G9" s="103">
        <f t="shared" si="1"/>
        <v>2.4045598602489835</v>
      </c>
      <c r="H9" s="101">
        <v>72022</v>
      </c>
      <c r="I9" s="101">
        <v>56088</v>
      </c>
      <c r="J9" s="101">
        <v>64384</v>
      </c>
      <c r="K9" s="102" t="s">
        <v>77</v>
      </c>
      <c r="L9" s="102" t="s">
        <v>78</v>
      </c>
      <c r="M9" s="104">
        <f t="shared" si="2"/>
        <v>2.883359354236078</v>
      </c>
    </row>
    <row r="10" spans="1:13" ht="12.75">
      <c r="A10" s="105" t="s">
        <v>79</v>
      </c>
      <c r="B10" s="101">
        <v>31959</v>
      </c>
      <c r="C10" s="101">
        <v>17705</v>
      </c>
      <c r="D10" s="101">
        <v>33134</v>
      </c>
      <c r="E10" s="102" t="s">
        <v>80</v>
      </c>
      <c r="F10" s="103">
        <f t="shared" si="0"/>
        <v>2.523147636957328</v>
      </c>
      <c r="G10" s="103">
        <f t="shared" si="1"/>
        <v>1.5280952019277907</v>
      </c>
      <c r="H10" s="101">
        <v>70316</v>
      </c>
      <c r="I10" s="101">
        <v>50128</v>
      </c>
      <c r="J10" s="101">
        <v>53397</v>
      </c>
      <c r="K10" s="102" t="s">
        <v>81</v>
      </c>
      <c r="L10" s="102" t="s">
        <v>82</v>
      </c>
      <c r="M10" s="104">
        <f t="shared" si="2"/>
        <v>2.576969007793933</v>
      </c>
    </row>
    <row r="11" spans="1:13" ht="12.75">
      <c r="A11" s="105" t="s">
        <v>83</v>
      </c>
      <c r="B11" s="101">
        <v>102049</v>
      </c>
      <c r="C11" s="101">
        <v>46680</v>
      </c>
      <c r="D11" s="101">
        <v>46700</v>
      </c>
      <c r="E11" s="102" t="s">
        <v>84</v>
      </c>
      <c r="F11" s="103">
        <f t="shared" si="0"/>
        <v>3.5561958908042257</v>
      </c>
      <c r="G11" s="103">
        <f t="shared" si="1"/>
        <v>4.028889241795497</v>
      </c>
      <c r="H11" s="101">
        <v>116419</v>
      </c>
      <c r="I11" s="101">
        <v>59315</v>
      </c>
      <c r="J11" s="101">
        <v>51198</v>
      </c>
      <c r="K11" s="102" t="s">
        <v>85</v>
      </c>
      <c r="L11" s="102" t="s">
        <v>86</v>
      </c>
      <c r="M11" s="104">
        <f t="shared" si="2"/>
        <v>3.049252248190575</v>
      </c>
    </row>
    <row r="12" spans="1:13" ht="12.75">
      <c r="A12" s="105" t="s">
        <v>87</v>
      </c>
      <c r="B12" s="101">
        <v>44040</v>
      </c>
      <c r="C12" s="101">
        <v>28068</v>
      </c>
      <c r="D12" s="101">
        <v>35254</v>
      </c>
      <c r="E12" s="102" t="s">
        <v>88</v>
      </c>
      <c r="F12" s="103">
        <f t="shared" si="0"/>
        <v>2.6845852234349503</v>
      </c>
      <c r="G12" s="103">
        <f t="shared" si="1"/>
        <v>2.422512065953642</v>
      </c>
      <c r="H12" s="101">
        <v>67838</v>
      </c>
      <c r="I12" s="101">
        <v>46038</v>
      </c>
      <c r="J12" s="101">
        <v>48783</v>
      </c>
      <c r="K12" s="102" t="s">
        <v>89</v>
      </c>
      <c r="L12" s="102" t="s">
        <v>90</v>
      </c>
      <c r="M12" s="104">
        <f t="shared" si="2"/>
        <v>2.3667112029368234</v>
      </c>
    </row>
    <row r="13" spans="1:13" ht="12.75">
      <c r="A13" s="105" t="s">
        <v>91</v>
      </c>
      <c r="B13" s="101">
        <v>68303</v>
      </c>
      <c r="C13" s="101">
        <v>17722</v>
      </c>
      <c r="D13" s="101">
        <v>29075</v>
      </c>
      <c r="E13" s="102" t="s">
        <v>92</v>
      </c>
      <c r="F13" s="103">
        <f t="shared" si="0"/>
        <v>2.214055578696635</v>
      </c>
      <c r="G13" s="103">
        <f t="shared" si="1"/>
        <v>1.5295624495094216</v>
      </c>
      <c r="H13" s="101">
        <v>116298</v>
      </c>
      <c r="I13" s="101">
        <v>27434</v>
      </c>
      <c r="J13" s="101">
        <v>36908</v>
      </c>
      <c r="K13" s="102" t="s">
        <v>93</v>
      </c>
      <c r="L13" s="102" t="s">
        <v>94</v>
      </c>
      <c r="M13" s="104">
        <f t="shared" si="2"/>
        <v>1.410320933606343</v>
      </c>
    </row>
    <row r="14" spans="1:13" ht="12.75">
      <c r="A14" s="105" t="s">
        <v>95</v>
      </c>
      <c r="B14" s="101">
        <v>67428</v>
      </c>
      <c r="C14" s="101">
        <v>13446</v>
      </c>
      <c r="D14" s="101">
        <v>15822</v>
      </c>
      <c r="E14" s="102" t="s">
        <v>96</v>
      </c>
      <c r="F14" s="103">
        <f t="shared" si="0"/>
        <v>1.2048422137966692</v>
      </c>
      <c r="G14" s="103">
        <f t="shared" si="1"/>
        <v>1.1605065283886515</v>
      </c>
      <c r="H14" s="101">
        <v>98300</v>
      </c>
      <c r="I14" s="101">
        <v>34767</v>
      </c>
      <c r="J14" s="101">
        <v>31115</v>
      </c>
      <c r="K14" s="102" t="s">
        <v>70</v>
      </c>
      <c r="L14" s="102" t="s">
        <v>97</v>
      </c>
      <c r="M14" s="104">
        <f t="shared" si="2"/>
        <v>1.7872941568379281</v>
      </c>
    </row>
    <row r="15" spans="1:13" ht="12.75">
      <c r="A15" s="105" t="s">
        <v>398</v>
      </c>
      <c r="B15" s="101">
        <v>1604819</v>
      </c>
      <c r="C15" s="101">
        <v>902840</v>
      </c>
      <c r="D15" s="101">
        <v>996306</v>
      </c>
      <c r="E15" s="102" t="s">
        <v>98</v>
      </c>
      <c r="F15" s="103">
        <f t="shared" si="0"/>
        <v>75.86850756281788</v>
      </c>
      <c r="G15" s="103">
        <f t="shared" si="1"/>
        <v>77.922929799971</v>
      </c>
      <c r="H15" s="101">
        <v>2548249</v>
      </c>
      <c r="I15" s="101">
        <v>1654241</v>
      </c>
      <c r="J15" s="101">
        <v>1363591</v>
      </c>
      <c r="K15" s="102" t="s">
        <v>99</v>
      </c>
      <c r="L15" s="102" t="s">
        <v>100</v>
      </c>
      <c r="M15" s="104">
        <f t="shared" si="2"/>
        <v>85.04085118939602</v>
      </c>
    </row>
    <row r="16" spans="1:13" ht="12.75">
      <c r="A16" s="105" t="s">
        <v>399</v>
      </c>
      <c r="B16" s="101">
        <v>863390</v>
      </c>
      <c r="C16" s="101">
        <v>255792</v>
      </c>
      <c r="D16" s="101">
        <v>316895</v>
      </c>
      <c r="E16" s="102" t="s">
        <v>101</v>
      </c>
      <c r="F16" s="103">
        <f t="shared" si="0"/>
        <v>24.13149243718212</v>
      </c>
      <c r="G16" s="103">
        <f t="shared" si="1"/>
        <v>22.077070200029</v>
      </c>
      <c r="H16" s="101">
        <v>907515</v>
      </c>
      <c r="I16" s="101">
        <v>290990</v>
      </c>
      <c r="J16" s="101">
        <v>316218</v>
      </c>
      <c r="K16" s="102" t="s">
        <v>102</v>
      </c>
      <c r="L16" s="102" t="s">
        <v>103</v>
      </c>
      <c r="M16" s="104">
        <f t="shared" si="2"/>
        <v>14.959148810603985</v>
      </c>
    </row>
    <row r="17" spans="1:13" ht="12.75">
      <c r="A17" s="105" t="s">
        <v>104</v>
      </c>
      <c r="B17" s="101">
        <v>2468209</v>
      </c>
      <c r="C17" s="101">
        <v>1158632</v>
      </c>
      <c r="D17" s="101">
        <v>1313201</v>
      </c>
      <c r="E17" s="102" t="s">
        <v>105</v>
      </c>
      <c r="F17" s="102">
        <f t="shared" si="0"/>
        <v>100</v>
      </c>
      <c r="G17" s="102">
        <f t="shared" si="1"/>
        <v>100</v>
      </c>
      <c r="H17" s="101">
        <v>3455764</v>
      </c>
      <c r="I17" s="101">
        <v>1945231</v>
      </c>
      <c r="J17" s="101">
        <v>1679809</v>
      </c>
      <c r="K17" s="102" t="s">
        <v>106</v>
      </c>
      <c r="L17" s="102" t="s">
        <v>107</v>
      </c>
      <c r="M17" s="104">
        <f t="shared" si="2"/>
        <v>100</v>
      </c>
    </row>
    <row r="18" spans="1:11" ht="12.75">
      <c r="A18" s="53" t="s">
        <v>524</v>
      </c>
      <c r="B18" s="53"/>
      <c r="C18" s="53"/>
      <c r="D18" s="53"/>
      <c r="E18" s="53"/>
      <c r="F18" s="53"/>
      <c r="G18" s="53"/>
      <c r="H18" s="53"/>
      <c r="I18" s="53"/>
      <c r="J18" s="53"/>
      <c r="K18" s="53"/>
    </row>
    <row r="19" spans="1:4" ht="12.75">
      <c r="A19" s="77"/>
      <c r="B19" s="77"/>
      <c r="C19" s="77"/>
      <c r="D19" s="77"/>
    </row>
    <row r="20" spans="1:2" ht="12.75">
      <c r="A20" s="76"/>
      <c r="B20" s="76"/>
    </row>
  </sheetData>
  <sheetProtection/>
  <mergeCells count="8">
    <mergeCell ref="A1:M1"/>
    <mergeCell ref="A2:A4"/>
    <mergeCell ref="B2:G2"/>
    <mergeCell ref="H2:M2"/>
    <mergeCell ref="B3:B4"/>
    <mergeCell ref="C3:G3"/>
    <mergeCell ref="H3:H4"/>
    <mergeCell ref="I3:M3"/>
  </mergeCells>
  <printOptions/>
  <pageMargins left="1.2598425196850394" right="0.7086614173228347" top="0.7480314960629921" bottom="0.7480314960629921" header="0.31496062992125984" footer="0.31496062992125984"/>
  <pageSetup horizontalDpi="600" verticalDpi="600" orientation="landscape" paperSize="119" scale="76"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31" sqref="A31"/>
    </sheetView>
  </sheetViews>
  <sheetFormatPr defaultColWidth="11.421875" defaultRowHeight="15"/>
  <cols>
    <col min="1" max="1" width="13.421875" style="0" customWidth="1"/>
  </cols>
  <sheetData>
    <row r="1" spans="1:13" s="47" customFormat="1" ht="12.75">
      <c r="A1" s="197" t="s">
        <v>493</v>
      </c>
      <c r="B1" s="197"/>
      <c r="C1" s="197"/>
      <c r="D1" s="197"/>
      <c r="E1" s="197"/>
      <c r="F1" s="197"/>
      <c r="G1" s="197"/>
      <c r="H1" s="197"/>
      <c r="I1" s="197"/>
      <c r="J1" s="197"/>
      <c r="K1" s="197"/>
      <c r="L1" s="197"/>
      <c r="M1" s="197"/>
    </row>
    <row r="2" spans="1:13" ht="14.25">
      <c r="A2" s="216" t="s">
        <v>491</v>
      </c>
      <c r="B2" s="219" t="s">
        <v>494</v>
      </c>
      <c r="C2" s="220"/>
      <c r="D2" s="220"/>
      <c r="E2" s="220"/>
      <c r="F2" s="220"/>
      <c r="G2" s="221"/>
      <c r="H2" s="219" t="s">
        <v>495</v>
      </c>
      <c r="I2" s="220"/>
      <c r="J2" s="220"/>
      <c r="K2" s="220"/>
      <c r="L2" s="220"/>
      <c r="M2" s="221"/>
    </row>
    <row r="3" spans="1:13" ht="14.25">
      <c r="A3" s="217"/>
      <c r="B3" s="216">
        <v>2010</v>
      </c>
      <c r="C3" s="219" t="s">
        <v>492</v>
      </c>
      <c r="D3" s="220"/>
      <c r="E3" s="220"/>
      <c r="F3" s="220"/>
      <c r="G3" s="221"/>
      <c r="H3" s="216">
        <v>2010</v>
      </c>
      <c r="I3" s="222" t="str">
        <f>+C3</f>
        <v>Enero- abril</v>
      </c>
      <c r="J3" s="223"/>
      <c r="K3" s="223"/>
      <c r="L3" s="223"/>
      <c r="M3" s="224"/>
    </row>
    <row r="4" spans="1:13" ht="14.25">
      <c r="A4" s="218"/>
      <c r="B4" s="218"/>
      <c r="C4" s="3">
        <v>2010</v>
      </c>
      <c r="D4" s="3">
        <v>2011</v>
      </c>
      <c r="E4" s="3" t="s">
        <v>56</v>
      </c>
      <c r="F4" s="3" t="s">
        <v>108</v>
      </c>
      <c r="G4" s="3" t="s">
        <v>58</v>
      </c>
      <c r="H4" s="218"/>
      <c r="I4" s="3">
        <v>2010</v>
      </c>
      <c r="J4" s="3">
        <v>2011</v>
      </c>
      <c r="K4" s="3" t="s">
        <v>56</v>
      </c>
      <c r="L4" s="11" t="s">
        <v>59</v>
      </c>
      <c r="M4" s="12" t="s">
        <v>60</v>
      </c>
    </row>
    <row r="5" spans="1:13" ht="14.25">
      <c r="A5" s="4" t="s">
        <v>396</v>
      </c>
      <c r="B5" s="5">
        <v>95409095</v>
      </c>
      <c r="C5" s="5">
        <v>29084735</v>
      </c>
      <c r="D5" s="5">
        <v>36374744</v>
      </c>
      <c r="E5" s="6" t="s">
        <v>109</v>
      </c>
      <c r="F5" s="7">
        <f>SUM(D5/$D$17)*100</f>
        <v>23.165253625075653</v>
      </c>
      <c r="G5" s="7">
        <f>SUM(C5/$C$17)*100</f>
        <v>21.016312918950394</v>
      </c>
      <c r="H5" s="5">
        <v>170358987</v>
      </c>
      <c r="I5" s="5">
        <v>55221202</v>
      </c>
      <c r="J5" s="5">
        <v>88552524</v>
      </c>
      <c r="K5" s="6" t="s">
        <v>110</v>
      </c>
      <c r="L5" s="6" t="s">
        <v>111</v>
      </c>
      <c r="M5" s="7">
        <f>SUM(I5/$I$17)*100</f>
        <v>23.916102889945627</v>
      </c>
    </row>
    <row r="6" spans="1:13" ht="14.25">
      <c r="A6" s="8" t="s">
        <v>87</v>
      </c>
      <c r="B6" s="5">
        <v>57943111</v>
      </c>
      <c r="C6" s="5">
        <v>11808711</v>
      </c>
      <c r="D6" s="5">
        <v>20364782</v>
      </c>
      <c r="E6" s="6" t="s">
        <v>112</v>
      </c>
      <c r="F6" s="7">
        <f aca="true" t="shared" si="0" ref="F6:F17">SUM(D6/$D$17)*100</f>
        <v>12.969310245850124</v>
      </c>
      <c r="G6" s="7">
        <f aca="true" t="shared" si="1" ref="G6:G17">SUM(C6/$C$17)*100</f>
        <v>8.532846028868809</v>
      </c>
      <c r="H6" s="5">
        <v>75699003</v>
      </c>
      <c r="I6" s="5">
        <v>14344826</v>
      </c>
      <c r="J6" s="5">
        <v>28061745</v>
      </c>
      <c r="K6" s="6" t="s">
        <v>113</v>
      </c>
      <c r="L6" s="6" t="s">
        <v>114</v>
      </c>
      <c r="M6" s="7">
        <f aca="true" t="shared" si="2" ref="M6:M17">SUM(I6/$I$17)*100</f>
        <v>6.212692265452084</v>
      </c>
    </row>
    <row r="7" spans="1:13" ht="14.25">
      <c r="A7" s="8" t="s">
        <v>115</v>
      </c>
      <c r="B7" s="5">
        <v>24119877</v>
      </c>
      <c r="C7" s="5">
        <v>6632899</v>
      </c>
      <c r="D7" s="5">
        <v>7702401</v>
      </c>
      <c r="E7" s="6" t="s">
        <v>116</v>
      </c>
      <c r="F7" s="7">
        <f t="shared" si="0"/>
        <v>4.905273634009254</v>
      </c>
      <c r="G7" s="7">
        <f t="shared" si="1"/>
        <v>4.792860617220448</v>
      </c>
      <c r="H7" s="5">
        <v>46813036</v>
      </c>
      <c r="I7" s="5">
        <v>14387543</v>
      </c>
      <c r="J7" s="5">
        <v>18207439</v>
      </c>
      <c r="K7" s="6" t="s">
        <v>117</v>
      </c>
      <c r="L7" s="6" t="s">
        <v>118</v>
      </c>
      <c r="M7" s="7">
        <f t="shared" si="2"/>
        <v>6.231192843674735</v>
      </c>
    </row>
    <row r="8" spans="1:13" ht="14.25">
      <c r="A8" s="8" t="s">
        <v>119</v>
      </c>
      <c r="B8" s="5">
        <v>20484609</v>
      </c>
      <c r="C8" s="5">
        <v>5255989</v>
      </c>
      <c r="D8" s="5">
        <v>7294625</v>
      </c>
      <c r="E8" s="6" t="s">
        <v>120</v>
      </c>
      <c r="F8" s="7">
        <f t="shared" si="0"/>
        <v>4.6455815118538695</v>
      </c>
      <c r="G8" s="7">
        <f t="shared" si="1"/>
        <v>3.797920439108734</v>
      </c>
      <c r="H8" s="5">
        <v>53363712</v>
      </c>
      <c r="I8" s="5">
        <v>12512310</v>
      </c>
      <c r="J8" s="5">
        <v>17531274</v>
      </c>
      <c r="K8" s="6" t="s">
        <v>121</v>
      </c>
      <c r="L8" s="6" t="s">
        <v>122</v>
      </c>
      <c r="M8" s="7">
        <f t="shared" si="2"/>
        <v>5.419036212773774</v>
      </c>
    </row>
    <row r="9" spans="1:13" ht="14.25">
      <c r="A9" s="8" t="s">
        <v>64</v>
      </c>
      <c r="B9" s="5">
        <v>20319116</v>
      </c>
      <c r="C9" s="5">
        <v>6833441</v>
      </c>
      <c r="D9" s="5">
        <v>7054700</v>
      </c>
      <c r="E9" s="6" t="s">
        <v>82</v>
      </c>
      <c r="F9" s="7">
        <f t="shared" si="0"/>
        <v>4.492785289398083</v>
      </c>
      <c r="G9" s="7">
        <f t="shared" si="1"/>
        <v>4.937770083488307</v>
      </c>
      <c r="H9" s="5">
        <v>37275817</v>
      </c>
      <c r="I9" s="5">
        <v>11888803</v>
      </c>
      <c r="J9" s="5">
        <v>14290256</v>
      </c>
      <c r="K9" s="6" t="s">
        <v>123</v>
      </c>
      <c r="L9" s="6" t="s">
        <v>124</v>
      </c>
      <c r="M9" s="7">
        <f t="shared" si="2"/>
        <v>5.148997585860124</v>
      </c>
    </row>
    <row r="10" spans="1:13" ht="14.25">
      <c r="A10" s="8" t="s">
        <v>83</v>
      </c>
      <c r="B10" s="5">
        <v>42950078</v>
      </c>
      <c r="C10" s="5">
        <v>13492594</v>
      </c>
      <c r="D10" s="5">
        <v>10219707</v>
      </c>
      <c r="E10" s="6" t="s">
        <v>125</v>
      </c>
      <c r="F10" s="7">
        <f t="shared" si="0"/>
        <v>6.508419815379622</v>
      </c>
      <c r="G10" s="7">
        <f t="shared" si="1"/>
        <v>9.749601555329715</v>
      </c>
      <c r="H10" s="5">
        <v>60927608</v>
      </c>
      <c r="I10" s="5">
        <v>16084617</v>
      </c>
      <c r="J10" s="5">
        <v>12975828</v>
      </c>
      <c r="K10" s="6" t="s">
        <v>126</v>
      </c>
      <c r="L10" s="6" t="s">
        <v>127</v>
      </c>
      <c r="M10" s="7">
        <f t="shared" si="2"/>
        <v>6.966189455951512</v>
      </c>
    </row>
    <row r="11" spans="1:13" ht="14.25">
      <c r="A11" s="8" t="s">
        <v>91</v>
      </c>
      <c r="B11" s="5">
        <v>24722790</v>
      </c>
      <c r="C11" s="5">
        <v>5828980</v>
      </c>
      <c r="D11" s="5">
        <v>6011708</v>
      </c>
      <c r="E11" s="6" t="s">
        <v>128</v>
      </c>
      <c r="F11" s="7">
        <f t="shared" si="0"/>
        <v>3.828555894163717</v>
      </c>
      <c r="G11" s="7">
        <f t="shared" si="1"/>
        <v>4.211957498608926</v>
      </c>
      <c r="H11" s="5">
        <v>38272051</v>
      </c>
      <c r="I11" s="5">
        <v>8470823</v>
      </c>
      <c r="J11" s="5">
        <v>9639578</v>
      </c>
      <c r="K11" s="6" t="s">
        <v>129</v>
      </c>
      <c r="L11" s="6" t="s">
        <v>128</v>
      </c>
      <c r="M11" s="7">
        <f t="shared" si="2"/>
        <v>3.6686828082901544</v>
      </c>
    </row>
    <row r="12" spans="1:13" ht="14.25">
      <c r="A12" s="8" t="s">
        <v>130</v>
      </c>
      <c r="B12" s="5">
        <v>7440778</v>
      </c>
      <c r="C12" s="5">
        <v>1876118</v>
      </c>
      <c r="D12" s="5">
        <v>3000965</v>
      </c>
      <c r="E12" s="6" t="s">
        <v>131</v>
      </c>
      <c r="F12" s="7">
        <f t="shared" si="0"/>
        <v>1.9111643877129456</v>
      </c>
      <c r="G12" s="7">
        <f t="shared" si="1"/>
        <v>1.3556624449518062</v>
      </c>
      <c r="H12" s="5">
        <v>21994219</v>
      </c>
      <c r="I12" s="5">
        <v>5189826</v>
      </c>
      <c r="J12" s="5">
        <v>8793789</v>
      </c>
      <c r="K12" s="6" t="s">
        <v>132</v>
      </c>
      <c r="L12" s="6" t="s">
        <v>90</v>
      </c>
      <c r="M12" s="7">
        <f t="shared" si="2"/>
        <v>2.2476948726490047</v>
      </c>
    </row>
    <row r="13" spans="1:13" ht="14.25">
      <c r="A13" s="8" t="s">
        <v>133</v>
      </c>
      <c r="B13" s="5">
        <v>20430572</v>
      </c>
      <c r="C13" s="5">
        <v>5402064</v>
      </c>
      <c r="D13" s="5">
        <v>4275523</v>
      </c>
      <c r="E13" s="6" t="s">
        <v>134</v>
      </c>
      <c r="F13" s="7">
        <f t="shared" si="0"/>
        <v>2.72286657673369</v>
      </c>
      <c r="G13" s="7">
        <f t="shared" si="1"/>
        <v>3.903472644058708</v>
      </c>
      <c r="H13" s="5">
        <v>35642698</v>
      </c>
      <c r="I13" s="5">
        <v>8559868</v>
      </c>
      <c r="J13" s="5">
        <v>8466279</v>
      </c>
      <c r="K13" s="6" t="s">
        <v>135</v>
      </c>
      <c r="L13" s="6" t="s">
        <v>136</v>
      </c>
      <c r="M13" s="7">
        <f t="shared" si="2"/>
        <v>3.707247875777008</v>
      </c>
    </row>
    <row r="14" spans="1:13" ht="14.25">
      <c r="A14" s="8" t="s">
        <v>137</v>
      </c>
      <c r="B14" s="5">
        <v>33333096</v>
      </c>
      <c r="C14" s="5">
        <v>6138693</v>
      </c>
      <c r="D14" s="5">
        <v>6911546</v>
      </c>
      <c r="E14" s="6" t="s">
        <v>138</v>
      </c>
      <c r="F14" s="7">
        <f t="shared" si="0"/>
        <v>4.401617672728559</v>
      </c>
      <c r="G14" s="7">
        <f t="shared" si="1"/>
        <v>4.435752741132775</v>
      </c>
      <c r="H14" s="5">
        <v>45353187</v>
      </c>
      <c r="I14" s="5">
        <v>7347548</v>
      </c>
      <c r="J14" s="5">
        <v>8229229</v>
      </c>
      <c r="K14" s="6" t="s">
        <v>139</v>
      </c>
      <c r="L14" s="6" t="s">
        <v>140</v>
      </c>
      <c r="M14" s="7">
        <f t="shared" si="2"/>
        <v>3.1821964678859076</v>
      </c>
    </row>
    <row r="15" spans="1:13" ht="14.25">
      <c r="A15" s="8" t="s">
        <v>398</v>
      </c>
      <c r="B15" s="5">
        <v>347153122</v>
      </c>
      <c r="C15" s="5">
        <v>92354224</v>
      </c>
      <c r="D15" s="5">
        <v>109210701</v>
      </c>
      <c r="E15" s="6" t="s">
        <v>141</v>
      </c>
      <c r="F15" s="7">
        <f t="shared" si="0"/>
        <v>69.55082865290552</v>
      </c>
      <c r="G15" s="7">
        <f t="shared" si="1"/>
        <v>66.73415697171862</v>
      </c>
      <c r="H15" s="5">
        <v>585700318</v>
      </c>
      <c r="I15" s="5">
        <v>154007366</v>
      </c>
      <c r="J15" s="5">
        <v>214747941</v>
      </c>
      <c r="K15" s="6" t="s">
        <v>142</v>
      </c>
      <c r="L15" s="6" t="s">
        <v>143</v>
      </c>
      <c r="M15" s="7">
        <f t="shared" si="2"/>
        <v>66.70003327825992</v>
      </c>
    </row>
    <row r="16" spans="1:13" ht="14.25">
      <c r="A16" s="8" t="s">
        <v>399</v>
      </c>
      <c r="B16" s="5">
        <v>188236101</v>
      </c>
      <c r="C16" s="5">
        <v>46037011</v>
      </c>
      <c r="D16" s="5">
        <v>47812160</v>
      </c>
      <c r="E16" s="6" t="s">
        <v>144</v>
      </c>
      <c r="F16" s="7">
        <f t="shared" si="0"/>
        <v>30.449171347094484</v>
      </c>
      <c r="G16" s="7">
        <f t="shared" si="1"/>
        <v>33.26584302828138</v>
      </c>
      <c r="H16" s="5">
        <v>324121185</v>
      </c>
      <c r="I16" s="5">
        <v>76888120</v>
      </c>
      <c r="J16" s="5">
        <v>92434187</v>
      </c>
      <c r="K16" s="6" t="s">
        <v>123</v>
      </c>
      <c r="L16" s="6" t="s">
        <v>145</v>
      </c>
      <c r="M16" s="7">
        <f t="shared" si="2"/>
        <v>33.29996672174007</v>
      </c>
    </row>
    <row r="17" spans="1:13" ht="14.25">
      <c r="A17" s="8" t="s">
        <v>104</v>
      </c>
      <c r="B17" s="5">
        <v>535389223</v>
      </c>
      <c r="C17" s="5">
        <v>138391235</v>
      </c>
      <c r="D17" s="5">
        <v>157022861</v>
      </c>
      <c r="E17" s="6" t="s">
        <v>146</v>
      </c>
      <c r="F17" s="7">
        <f t="shared" si="0"/>
        <v>100</v>
      </c>
      <c r="G17" s="6">
        <f t="shared" si="1"/>
        <v>100</v>
      </c>
      <c r="H17" s="5">
        <v>909821503</v>
      </c>
      <c r="I17" s="5">
        <v>230895486</v>
      </c>
      <c r="J17" s="5">
        <v>307182128</v>
      </c>
      <c r="K17" s="6" t="s">
        <v>147</v>
      </c>
      <c r="L17" s="6" t="s">
        <v>107</v>
      </c>
      <c r="M17" s="6">
        <f t="shared" si="2"/>
        <v>100</v>
      </c>
    </row>
    <row r="18" spans="1:13" ht="14.25">
      <c r="A18" s="53" t="s">
        <v>523</v>
      </c>
      <c r="B18" s="1"/>
      <c r="C18" s="1"/>
      <c r="D18" s="1"/>
      <c r="G18" s="10"/>
      <c r="H18" s="9"/>
      <c r="I18" s="9"/>
      <c r="J18" s="9"/>
      <c r="K18" s="10"/>
      <c r="L18" s="10"/>
      <c r="M18" s="10"/>
    </row>
    <row r="19" spans="1:4" ht="14.25">
      <c r="A19" s="1"/>
      <c r="B19" s="1"/>
      <c r="C19" s="1"/>
      <c r="D19" s="1"/>
    </row>
    <row r="20" spans="1:13" ht="14.25">
      <c r="A20" s="2"/>
      <c r="B20" s="2"/>
      <c r="C20" s="2"/>
      <c r="D20" s="2"/>
      <c r="E20" s="2"/>
      <c r="F20" s="2"/>
      <c r="G20" s="2"/>
      <c r="H20" s="2"/>
      <c r="I20" s="2"/>
      <c r="J20" s="2"/>
      <c r="K20" s="2"/>
      <c r="L20" s="2"/>
      <c r="M20" s="2"/>
    </row>
    <row r="21" spans="1:13" ht="14.25">
      <c r="A21" s="2"/>
      <c r="B21" s="2"/>
      <c r="C21" s="2"/>
      <c r="D21" s="2"/>
      <c r="E21" s="2"/>
      <c r="F21" s="2"/>
      <c r="G21" s="2"/>
      <c r="H21" s="2"/>
      <c r="I21" s="2"/>
      <c r="J21" s="2"/>
      <c r="K21" s="2"/>
      <c r="L21" s="2"/>
      <c r="M21" s="2"/>
    </row>
    <row r="22" spans="1:13" ht="14.25">
      <c r="A22" s="2"/>
      <c r="B22" s="2"/>
      <c r="C22" s="2"/>
      <c r="D22" s="2"/>
      <c r="E22" s="2"/>
      <c r="F22" s="2"/>
      <c r="G22" s="2"/>
      <c r="H22" s="2"/>
      <c r="I22" s="2"/>
      <c r="J22" s="2"/>
      <c r="K22" s="2"/>
      <c r="L22" s="2"/>
      <c r="M22" s="2"/>
    </row>
    <row r="23" spans="1:13" ht="14.25">
      <c r="A23" s="2"/>
      <c r="B23" s="2"/>
      <c r="C23" s="2"/>
      <c r="D23" s="2"/>
      <c r="E23" s="2"/>
      <c r="F23" s="2"/>
      <c r="G23" s="2"/>
      <c r="H23" s="2"/>
      <c r="I23" s="2"/>
      <c r="J23" s="2"/>
      <c r="K23" s="2"/>
      <c r="L23" s="2"/>
      <c r="M23" s="2"/>
    </row>
    <row r="24" spans="1:13" ht="14.25">
      <c r="A24" s="2"/>
      <c r="B24" s="2"/>
      <c r="C24" s="2"/>
      <c r="D24" s="2"/>
      <c r="E24" s="2"/>
      <c r="F24" s="2"/>
      <c r="G24" s="2"/>
      <c r="H24" s="2"/>
      <c r="I24" s="2"/>
      <c r="J24" s="2"/>
      <c r="K24" s="2"/>
      <c r="L24" s="2"/>
      <c r="M24" s="2"/>
    </row>
  </sheetData>
  <sheetProtection/>
  <mergeCells count="8">
    <mergeCell ref="A1:M1"/>
    <mergeCell ref="A2:A4"/>
    <mergeCell ref="B2:G2"/>
    <mergeCell ref="H2:M2"/>
    <mergeCell ref="B3:B4"/>
    <mergeCell ref="C3:G3"/>
    <mergeCell ref="H3:H4"/>
    <mergeCell ref="I3:M3"/>
  </mergeCells>
  <printOptions/>
  <pageMargins left="1.2598425196850394" right="0.7086614173228347" top="0.7480314960629921" bottom="0.7480314960629921" header="0.31496062992125984" footer="0.31496062992125984"/>
  <pageSetup horizontalDpi="600" verticalDpi="600" orientation="landscape" paperSize="119"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dimension ref="A1:K38"/>
  <sheetViews>
    <sheetView zoomScalePageLayoutView="0" workbookViewId="0" topLeftCell="A1">
      <selection activeCell="A2" sqref="A2"/>
    </sheetView>
  </sheetViews>
  <sheetFormatPr defaultColWidth="11.421875" defaultRowHeight="15"/>
  <cols>
    <col min="1" max="1" width="54.57421875" style="47" customWidth="1"/>
    <col min="2" max="3" width="12.00390625" style="47" bestFit="1" customWidth="1"/>
    <col min="4" max="4" width="10.8515625" style="47" bestFit="1" customWidth="1"/>
    <col min="5" max="5" width="13.00390625" style="47" bestFit="1" customWidth="1"/>
    <col min="6" max="6" width="11.140625" style="47" bestFit="1" customWidth="1"/>
    <col min="7" max="7" width="11.57421875" style="47" bestFit="1" customWidth="1"/>
    <col min="8" max="8" width="11.00390625" style="47" bestFit="1" customWidth="1"/>
    <col min="9" max="9" width="7.28125" style="47" customWidth="1"/>
    <col min="10" max="10" width="9.8515625" style="47" bestFit="1" customWidth="1"/>
    <col min="11" max="11" width="9.7109375" style="47" bestFit="1" customWidth="1"/>
    <col min="12" max="16384" width="11.421875" style="47" customWidth="1"/>
  </cols>
  <sheetData>
    <row r="1" spans="1:11" ht="12.75">
      <c r="A1" s="197" t="s">
        <v>528</v>
      </c>
      <c r="B1" s="197"/>
      <c r="C1" s="197"/>
      <c r="D1" s="197"/>
      <c r="E1" s="197"/>
      <c r="F1" s="197"/>
      <c r="G1" s="197"/>
      <c r="H1" s="197"/>
      <c r="I1" s="197"/>
      <c r="J1" s="197"/>
      <c r="K1" s="197"/>
    </row>
    <row r="2" spans="2:6" ht="12.75">
      <c r="B2" s="197" t="s">
        <v>148</v>
      </c>
      <c r="C2" s="197"/>
      <c r="D2" s="197"/>
      <c r="E2" s="197"/>
      <c r="F2" s="197"/>
    </row>
    <row r="4" spans="1:11" ht="12.75">
      <c r="A4" s="225" t="s">
        <v>149</v>
      </c>
      <c r="B4" s="227" t="s">
        <v>496</v>
      </c>
      <c r="C4" s="228" t="s">
        <v>150</v>
      </c>
      <c r="D4" s="229" t="s">
        <v>150</v>
      </c>
      <c r="E4" s="227" t="s">
        <v>497</v>
      </c>
      <c r="F4" s="228" t="s">
        <v>150</v>
      </c>
      <c r="G4" s="228" t="s">
        <v>150</v>
      </c>
      <c r="H4" s="13" t="s">
        <v>151</v>
      </c>
      <c r="I4" s="230" t="s">
        <v>400</v>
      </c>
      <c r="J4" s="231"/>
      <c r="K4" s="232"/>
    </row>
    <row r="5" spans="1:11" ht="39">
      <c r="A5" s="226" t="s">
        <v>150</v>
      </c>
      <c r="B5" s="14">
        <v>2010</v>
      </c>
      <c r="C5" s="15" t="s">
        <v>152</v>
      </c>
      <c r="D5" s="15" t="s">
        <v>153</v>
      </c>
      <c r="E5" s="14">
        <v>2010</v>
      </c>
      <c r="F5" s="15" t="s">
        <v>152</v>
      </c>
      <c r="G5" s="16" t="s">
        <v>153</v>
      </c>
      <c r="H5" s="17" t="s">
        <v>419</v>
      </c>
      <c r="I5" s="17">
        <v>2010</v>
      </c>
      <c r="J5" s="17" t="s">
        <v>417</v>
      </c>
      <c r="K5" s="17" t="s">
        <v>418</v>
      </c>
    </row>
    <row r="6" ht="12.75">
      <c r="A6" s="76" t="s">
        <v>154</v>
      </c>
    </row>
    <row r="7" spans="1:11" ht="21" customHeight="1">
      <c r="A7" s="106" t="s">
        <v>401</v>
      </c>
      <c r="B7" s="107">
        <v>194326.4</v>
      </c>
      <c r="C7" s="107">
        <v>182507.4</v>
      </c>
      <c r="D7" s="107">
        <v>189310.6</v>
      </c>
      <c r="E7" s="107">
        <v>324768.7</v>
      </c>
      <c r="F7" s="107">
        <v>303866.5</v>
      </c>
      <c r="G7" s="107">
        <v>233074.5</v>
      </c>
      <c r="H7" s="108">
        <f aca="true" t="shared" si="0" ref="H7:H16">SUM(D7-C7)/C7*100</f>
        <v>3.727629674194039</v>
      </c>
      <c r="I7" s="109">
        <f>SUM(E7/B7)</f>
        <v>1.671253622770761</v>
      </c>
      <c r="J7" s="110">
        <f>SUM(F7/C7)</f>
        <v>1.6649544073281413</v>
      </c>
      <c r="K7" s="109" t="s">
        <v>26</v>
      </c>
    </row>
    <row r="8" spans="1:11" ht="12.75">
      <c r="A8" s="106" t="s">
        <v>402</v>
      </c>
      <c r="B8" s="107">
        <v>194860</v>
      </c>
      <c r="C8" s="107">
        <v>111914</v>
      </c>
      <c r="D8" s="107">
        <v>128612.5</v>
      </c>
      <c r="E8" s="107">
        <v>295006.3</v>
      </c>
      <c r="F8" s="107">
        <v>182905.4</v>
      </c>
      <c r="G8" s="107">
        <v>170740.3</v>
      </c>
      <c r="H8" s="108">
        <f t="shared" si="0"/>
        <v>14.920832067480386</v>
      </c>
      <c r="I8" s="109">
        <f aca="true" t="shared" si="1" ref="I8:J36">SUM(E8/B8)</f>
        <v>1.5139397516165451</v>
      </c>
      <c r="J8" s="110">
        <f t="shared" si="1"/>
        <v>1.634338867344568</v>
      </c>
      <c r="K8" s="109"/>
    </row>
    <row r="9" spans="1:11" ht="17.25" customHeight="1">
      <c r="A9" s="106" t="s">
        <v>403</v>
      </c>
      <c r="B9" s="107">
        <v>165100.6</v>
      </c>
      <c r="C9" s="107">
        <v>122798.1</v>
      </c>
      <c r="D9" s="107">
        <v>122014.6</v>
      </c>
      <c r="E9" s="107">
        <v>250602</v>
      </c>
      <c r="F9" s="107">
        <v>191369.1</v>
      </c>
      <c r="G9" s="107">
        <v>134306.3</v>
      </c>
      <c r="H9" s="108">
        <f t="shared" si="0"/>
        <v>-0.6380391879027444</v>
      </c>
      <c r="I9" s="109">
        <f t="shared" si="1"/>
        <v>1.5178745564825324</v>
      </c>
      <c r="J9" s="110">
        <f t="shared" si="1"/>
        <v>1.5584044052798862</v>
      </c>
      <c r="K9" s="109"/>
    </row>
    <row r="10" spans="1:11" ht="12.75">
      <c r="A10" s="106" t="s">
        <v>404</v>
      </c>
      <c r="B10" s="107">
        <v>99796.9</v>
      </c>
      <c r="C10" s="107">
        <v>92883</v>
      </c>
      <c r="D10" s="107">
        <v>117245.3</v>
      </c>
      <c r="E10" s="107">
        <v>188705.5</v>
      </c>
      <c r="F10" s="107">
        <v>171281.2</v>
      </c>
      <c r="G10" s="107">
        <v>145945.1</v>
      </c>
      <c r="H10" s="108">
        <f t="shared" si="0"/>
        <v>26.229019303855388</v>
      </c>
      <c r="I10" s="109">
        <f t="shared" si="1"/>
        <v>1.8908954085748155</v>
      </c>
      <c r="J10" s="110">
        <f t="shared" si="1"/>
        <v>1.8440532713198325</v>
      </c>
      <c r="K10" s="109"/>
    </row>
    <row r="11" spans="1:11" ht="12.75">
      <c r="A11" s="106" t="s">
        <v>155</v>
      </c>
      <c r="B11" s="107">
        <v>65475.9</v>
      </c>
      <c r="C11" s="107">
        <v>51768.9</v>
      </c>
      <c r="D11" s="107">
        <v>54967.8</v>
      </c>
      <c r="E11" s="107">
        <v>123113.7</v>
      </c>
      <c r="F11" s="107">
        <v>95414.4</v>
      </c>
      <c r="G11" s="107">
        <v>71323.4</v>
      </c>
      <c r="H11" s="108">
        <f t="shared" si="0"/>
        <v>6.179192526787321</v>
      </c>
      <c r="I11" s="109">
        <f t="shared" si="1"/>
        <v>1.8802903052878996</v>
      </c>
      <c r="J11" s="110">
        <f t="shared" si="1"/>
        <v>1.8430833956294221</v>
      </c>
      <c r="K11" s="109"/>
    </row>
    <row r="12" spans="1:11" ht="12.75">
      <c r="A12" s="106" t="s">
        <v>156</v>
      </c>
      <c r="B12" s="107">
        <v>47723.5</v>
      </c>
      <c r="C12" s="107">
        <v>43746.9</v>
      </c>
      <c r="D12" s="107">
        <v>54462</v>
      </c>
      <c r="E12" s="107">
        <v>87429.2</v>
      </c>
      <c r="F12" s="107">
        <v>76901.3</v>
      </c>
      <c r="G12" s="107">
        <v>71109.3</v>
      </c>
      <c r="H12" s="108">
        <f t="shared" si="0"/>
        <v>24.493392674680944</v>
      </c>
      <c r="I12" s="109">
        <f t="shared" si="1"/>
        <v>1.8319947195825954</v>
      </c>
      <c r="J12" s="110">
        <f t="shared" si="1"/>
        <v>1.757868557543506</v>
      </c>
      <c r="K12" s="109"/>
    </row>
    <row r="13" spans="1:11" ht="12.75">
      <c r="A13" s="106" t="s">
        <v>405</v>
      </c>
      <c r="B13" s="107">
        <v>8876.6</v>
      </c>
      <c r="C13" s="107">
        <v>8682.7</v>
      </c>
      <c r="D13" s="107">
        <v>9308.1</v>
      </c>
      <c r="E13" s="107">
        <v>18054.6</v>
      </c>
      <c r="F13" s="107">
        <v>17557.1</v>
      </c>
      <c r="G13" s="107">
        <v>11518.8</v>
      </c>
      <c r="H13" s="108">
        <f t="shared" si="0"/>
        <v>7.202828613219385</v>
      </c>
      <c r="I13" s="109">
        <f t="shared" si="1"/>
        <v>2.033954442016087</v>
      </c>
      <c r="J13" s="110">
        <f t="shared" si="1"/>
        <v>2.0220783857555826</v>
      </c>
      <c r="K13" s="109"/>
    </row>
    <row r="14" spans="1:11" ht="12.75">
      <c r="A14" s="106" t="s">
        <v>157</v>
      </c>
      <c r="B14" s="107">
        <v>2305.6</v>
      </c>
      <c r="C14" s="107">
        <v>2256</v>
      </c>
      <c r="D14" s="107">
        <v>2412.4</v>
      </c>
      <c r="E14" s="107">
        <v>3124.8</v>
      </c>
      <c r="F14" s="107">
        <v>3069.5</v>
      </c>
      <c r="G14" s="107">
        <v>2235.1</v>
      </c>
      <c r="H14" s="108">
        <f t="shared" si="0"/>
        <v>6.932624113475182</v>
      </c>
      <c r="I14" s="109">
        <f t="shared" si="1"/>
        <v>1.3553088133240807</v>
      </c>
      <c r="J14" s="110">
        <f t="shared" si="1"/>
        <v>1.3605939716312057</v>
      </c>
      <c r="K14" s="109"/>
    </row>
    <row r="15" spans="1:11" ht="12.75">
      <c r="A15" s="111" t="s">
        <v>406</v>
      </c>
      <c r="B15" s="112">
        <v>2619.7</v>
      </c>
      <c r="C15" s="112">
        <v>1615.5</v>
      </c>
      <c r="D15" s="112">
        <v>1768.3</v>
      </c>
      <c r="E15" s="112">
        <v>3867.6</v>
      </c>
      <c r="F15" s="112">
        <v>2576.9</v>
      </c>
      <c r="G15" s="112">
        <v>1951.5</v>
      </c>
      <c r="H15" s="108">
        <f t="shared" si="0"/>
        <v>9.458372021046113</v>
      </c>
      <c r="I15" s="109">
        <f t="shared" si="1"/>
        <v>1.4763522540748941</v>
      </c>
      <c r="J15" s="110">
        <f t="shared" si="1"/>
        <v>1.595109873104302</v>
      </c>
      <c r="K15" s="109"/>
    </row>
    <row r="16" spans="1:11" ht="12.75">
      <c r="A16" s="113" t="s">
        <v>158</v>
      </c>
      <c r="B16" s="114">
        <f aca="true" t="shared" si="2" ref="B16:G16">SUM(B7:B15)</f>
        <v>781085.2</v>
      </c>
      <c r="C16" s="114">
        <f t="shared" si="2"/>
        <v>618172.5</v>
      </c>
      <c r="D16" s="114">
        <f t="shared" si="2"/>
        <v>680101.6000000001</v>
      </c>
      <c r="E16" s="114">
        <f t="shared" si="2"/>
        <v>1294672.4000000001</v>
      </c>
      <c r="F16" s="114">
        <f t="shared" si="2"/>
        <v>1044941.4</v>
      </c>
      <c r="G16" s="114">
        <f t="shared" si="2"/>
        <v>842204.3</v>
      </c>
      <c r="H16" s="115">
        <f t="shared" si="0"/>
        <v>10.018093655088197</v>
      </c>
      <c r="I16" s="116">
        <f t="shared" si="1"/>
        <v>1.6575303180754164</v>
      </c>
      <c r="J16" s="117">
        <f t="shared" si="1"/>
        <v>1.6903718622229233</v>
      </c>
      <c r="K16" s="116"/>
    </row>
    <row r="17" spans="1:11" ht="12.75">
      <c r="A17" s="118" t="s">
        <v>159</v>
      </c>
      <c r="H17" s="108"/>
      <c r="I17" s="119"/>
      <c r="J17" s="120"/>
      <c r="K17" s="121"/>
    </row>
    <row r="18" spans="1:11" ht="12.75">
      <c r="A18" s="106" t="s">
        <v>407</v>
      </c>
      <c r="B18" s="107">
        <v>351225.3</v>
      </c>
      <c r="C18" s="107">
        <v>132733.5</v>
      </c>
      <c r="D18" s="107">
        <v>154639.5</v>
      </c>
      <c r="E18" s="107">
        <v>263347.2</v>
      </c>
      <c r="F18" s="107">
        <v>99533.1</v>
      </c>
      <c r="G18" s="107">
        <v>102828.5</v>
      </c>
      <c r="H18" s="108">
        <f aca="true" t="shared" si="3" ref="H18:H26">SUM(D18-C18)/C18*100</f>
        <v>16.503746228344767</v>
      </c>
      <c r="I18" s="109">
        <f t="shared" si="1"/>
        <v>0.7497956439926168</v>
      </c>
      <c r="J18" s="110">
        <f t="shared" si="1"/>
        <v>0.7498717354699455</v>
      </c>
      <c r="K18" s="109" t="s">
        <v>26</v>
      </c>
    </row>
    <row r="19" spans="1:11" ht="12.75">
      <c r="A19" s="106" t="s">
        <v>408</v>
      </c>
      <c r="B19" s="107">
        <v>123478.2</v>
      </c>
      <c r="C19" s="107">
        <v>29095</v>
      </c>
      <c r="D19" s="107">
        <v>29471.6</v>
      </c>
      <c r="E19" s="107">
        <v>85760.1</v>
      </c>
      <c r="F19" s="107">
        <v>21119.5</v>
      </c>
      <c r="G19" s="107">
        <v>19411.3</v>
      </c>
      <c r="H19" s="108">
        <f t="shared" si="3"/>
        <v>1.294380477745312</v>
      </c>
      <c r="I19" s="109">
        <f t="shared" si="1"/>
        <v>0.6945363635038412</v>
      </c>
      <c r="J19" s="110">
        <f t="shared" si="1"/>
        <v>0.7258807355215673</v>
      </c>
      <c r="K19" s="109"/>
    </row>
    <row r="20" spans="1:11" ht="12.75">
      <c r="A20" s="106" t="s">
        <v>409</v>
      </c>
      <c r="B20" s="107">
        <v>110531.9</v>
      </c>
      <c r="C20" s="107">
        <v>11653</v>
      </c>
      <c r="D20" s="107">
        <v>18930.9</v>
      </c>
      <c r="E20" s="107">
        <v>73139.1</v>
      </c>
      <c r="F20" s="107">
        <v>8226.4</v>
      </c>
      <c r="G20" s="107">
        <v>12771.4</v>
      </c>
      <c r="H20" s="108">
        <f t="shared" si="3"/>
        <v>62.45516176091995</v>
      </c>
      <c r="I20" s="109">
        <f t="shared" si="1"/>
        <v>0.6617012826161498</v>
      </c>
      <c r="J20" s="110">
        <f t="shared" si="1"/>
        <v>0.7059469664464086</v>
      </c>
      <c r="K20" s="109"/>
    </row>
    <row r="21" spans="1:11" ht="12.75">
      <c r="A21" s="106" t="s">
        <v>160</v>
      </c>
      <c r="B21" s="107">
        <v>103861.9</v>
      </c>
      <c r="C21" s="107">
        <v>10326.8</v>
      </c>
      <c r="D21" s="107">
        <v>13231.8</v>
      </c>
      <c r="E21" s="107">
        <v>75450.4</v>
      </c>
      <c r="F21" s="107">
        <v>6767.6</v>
      </c>
      <c r="G21" s="107">
        <v>8797.3</v>
      </c>
      <c r="H21" s="108">
        <f t="shared" si="3"/>
        <v>28.130689080838213</v>
      </c>
      <c r="I21" s="109">
        <f t="shared" si="1"/>
        <v>0.7264492561757487</v>
      </c>
      <c r="J21" s="110">
        <f t="shared" si="1"/>
        <v>0.6553433783940815</v>
      </c>
      <c r="K21" s="109"/>
    </row>
    <row r="22" spans="1:11" ht="20.25" customHeight="1">
      <c r="A22" s="106" t="s">
        <v>410</v>
      </c>
      <c r="B22" s="107">
        <v>38275.8</v>
      </c>
      <c r="C22" s="107">
        <v>2649.5</v>
      </c>
      <c r="D22" s="107">
        <v>6497.3</v>
      </c>
      <c r="E22" s="107">
        <v>24325.6</v>
      </c>
      <c r="F22" s="107">
        <v>1713</v>
      </c>
      <c r="G22" s="107">
        <v>4645.6</v>
      </c>
      <c r="H22" s="108">
        <f t="shared" si="3"/>
        <v>145.2274013964899</v>
      </c>
      <c r="I22" s="109">
        <f t="shared" si="1"/>
        <v>0.6355347242905438</v>
      </c>
      <c r="J22" s="110">
        <f t="shared" si="1"/>
        <v>0.6465370824683903</v>
      </c>
      <c r="K22" s="109"/>
    </row>
    <row r="23" spans="1:11" ht="12.75">
      <c r="A23" s="106" t="s">
        <v>411</v>
      </c>
      <c r="B23" s="107">
        <v>10850.1</v>
      </c>
      <c r="C23" s="107">
        <v>830</v>
      </c>
      <c r="D23" s="107">
        <v>1624.1</v>
      </c>
      <c r="E23" s="107">
        <v>7346.6</v>
      </c>
      <c r="F23" s="107">
        <v>566.1</v>
      </c>
      <c r="G23" s="107">
        <v>1177</v>
      </c>
      <c r="H23" s="108">
        <f t="shared" si="3"/>
        <v>95.67469879518072</v>
      </c>
      <c r="I23" s="109">
        <f t="shared" si="1"/>
        <v>0.6770997502327167</v>
      </c>
      <c r="J23" s="110">
        <f t="shared" si="1"/>
        <v>0.6820481927710844</v>
      </c>
      <c r="K23" s="109"/>
    </row>
    <row r="24" spans="1:11" ht="12.75">
      <c r="A24" s="106" t="s">
        <v>412</v>
      </c>
      <c r="B24" s="107">
        <v>23227.9</v>
      </c>
      <c r="C24" s="107">
        <v>444.1</v>
      </c>
      <c r="D24" s="107">
        <v>593.9</v>
      </c>
      <c r="E24" s="107">
        <v>16565.7</v>
      </c>
      <c r="F24" s="107">
        <v>383.7</v>
      </c>
      <c r="G24" s="107">
        <v>545.6</v>
      </c>
      <c r="H24" s="108">
        <f t="shared" si="3"/>
        <v>33.73114163476693</v>
      </c>
      <c r="I24" s="109">
        <f t="shared" si="1"/>
        <v>0.7131811313119136</v>
      </c>
      <c r="J24" s="110">
        <f t="shared" si="1"/>
        <v>0.8639945958117541</v>
      </c>
      <c r="K24" s="109"/>
    </row>
    <row r="25" spans="1:11" ht="12.75">
      <c r="A25" s="111" t="s">
        <v>413</v>
      </c>
      <c r="B25" s="112">
        <v>75698</v>
      </c>
      <c r="C25" s="112">
        <v>344.2</v>
      </c>
      <c r="D25" s="112">
        <v>501.6</v>
      </c>
      <c r="E25" s="112">
        <v>76033</v>
      </c>
      <c r="F25" s="112">
        <v>313.9</v>
      </c>
      <c r="G25" s="112">
        <v>495.8</v>
      </c>
      <c r="H25" s="122">
        <f t="shared" si="3"/>
        <v>45.729227193492164</v>
      </c>
      <c r="I25" s="123">
        <f t="shared" si="1"/>
        <v>1.0044254801976273</v>
      </c>
      <c r="J25" s="124">
        <f t="shared" si="1"/>
        <v>0.9119697850087158</v>
      </c>
      <c r="K25" s="109"/>
    </row>
    <row r="26" spans="1:11" ht="12.75">
      <c r="A26" s="113" t="s">
        <v>158</v>
      </c>
      <c r="B26" s="114">
        <f aca="true" t="shared" si="4" ref="B26:G26">SUM(B18:B25)</f>
        <v>837149.1000000001</v>
      </c>
      <c r="C26" s="114">
        <f t="shared" si="4"/>
        <v>188076.1</v>
      </c>
      <c r="D26" s="114">
        <f t="shared" si="4"/>
        <v>225490.69999999998</v>
      </c>
      <c r="E26" s="114">
        <f t="shared" si="4"/>
        <v>621967.7</v>
      </c>
      <c r="F26" s="114">
        <f t="shared" si="4"/>
        <v>138623.30000000002</v>
      </c>
      <c r="G26" s="114">
        <f t="shared" si="4"/>
        <v>150672.5</v>
      </c>
      <c r="H26" s="115">
        <f t="shared" si="3"/>
        <v>19.893330412529806</v>
      </c>
      <c r="I26" s="116">
        <f t="shared" si="1"/>
        <v>0.7429592888530847</v>
      </c>
      <c r="J26" s="117">
        <f t="shared" si="1"/>
        <v>0.737059626395911</v>
      </c>
      <c r="K26" s="116"/>
    </row>
    <row r="27" spans="1:11" ht="12.75">
      <c r="A27" s="125" t="s">
        <v>161</v>
      </c>
      <c r="H27" s="126"/>
      <c r="I27" s="119"/>
      <c r="J27" s="120"/>
      <c r="K27" s="121"/>
    </row>
    <row r="28" spans="1:11" ht="12.75">
      <c r="A28" s="106" t="s">
        <v>414</v>
      </c>
      <c r="B28" s="107">
        <v>57406.9</v>
      </c>
      <c r="C28" s="107">
        <v>22495.2</v>
      </c>
      <c r="D28" s="107">
        <v>22215.5</v>
      </c>
      <c r="E28" s="107">
        <v>43694.2</v>
      </c>
      <c r="F28" s="107">
        <v>15939.1</v>
      </c>
      <c r="G28" s="107">
        <v>15353.1</v>
      </c>
      <c r="H28" s="127">
        <f aca="true" t="shared" si="5" ref="H28:H36">SUM(D28-C28)/C28*100</f>
        <v>-1.2433763647355913</v>
      </c>
      <c r="I28" s="109">
        <f t="shared" si="1"/>
        <v>0.7611315016139174</v>
      </c>
      <c r="J28" s="110">
        <f t="shared" si="1"/>
        <v>0.7085556029730787</v>
      </c>
      <c r="K28" s="109" t="s">
        <v>26</v>
      </c>
    </row>
    <row r="29" spans="1:11" ht="12.75">
      <c r="A29" s="106" t="s">
        <v>415</v>
      </c>
      <c r="B29" s="107">
        <v>17012.3</v>
      </c>
      <c r="C29" s="107">
        <v>10642.8</v>
      </c>
      <c r="D29" s="107">
        <v>15993.1</v>
      </c>
      <c r="E29" s="107">
        <v>20697.7</v>
      </c>
      <c r="F29" s="107">
        <v>13175.9</v>
      </c>
      <c r="G29" s="107">
        <v>15446</v>
      </c>
      <c r="H29" s="108">
        <f t="shared" si="5"/>
        <v>50.271545082121264</v>
      </c>
      <c r="I29" s="109">
        <f t="shared" si="1"/>
        <v>1.2166314960352216</v>
      </c>
      <c r="J29" s="110">
        <f t="shared" si="1"/>
        <v>1.238010673882813</v>
      </c>
      <c r="K29" s="109"/>
    </row>
    <row r="30" spans="1:11" ht="12.75">
      <c r="A30" s="106" t="s">
        <v>162</v>
      </c>
      <c r="B30" s="107">
        <v>12827.8</v>
      </c>
      <c r="C30" s="107">
        <v>8986.4</v>
      </c>
      <c r="D30" s="107">
        <v>11662.9</v>
      </c>
      <c r="E30" s="107">
        <v>14223.5</v>
      </c>
      <c r="F30" s="107">
        <v>9958.8</v>
      </c>
      <c r="G30" s="107">
        <v>9511.8</v>
      </c>
      <c r="H30" s="108">
        <f t="shared" si="5"/>
        <v>29.78389566455978</v>
      </c>
      <c r="I30" s="109">
        <f t="shared" si="1"/>
        <v>1.108802756513198</v>
      </c>
      <c r="J30" s="110">
        <f t="shared" si="1"/>
        <v>1.1082079586931362</v>
      </c>
      <c r="K30" s="109"/>
    </row>
    <row r="31" spans="1:11" ht="12.75">
      <c r="A31" s="106" t="s">
        <v>163</v>
      </c>
      <c r="B31" s="107">
        <v>7642.3</v>
      </c>
      <c r="C31" s="107">
        <v>7633.4</v>
      </c>
      <c r="D31" s="107">
        <v>9516.6</v>
      </c>
      <c r="E31" s="107">
        <v>9767.2</v>
      </c>
      <c r="F31" s="107">
        <v>9756.6</v>
      </c>
      <c r="G31" s="107">
        <v>10530.1</v>
      </c>
      <c r="H31" s="108">
        <f t="shared" si="5"/>
        <v>24.67052689496163</v>
      </c>
      <c r="I31" s="109">
        <f t="shared" si="1"/>
        <v>1.2780445677348442</v>
      </c>
      <c r="J31" s="110">
        <f t="shared" si="1"/>
        <v>1.278146042392643</v>
      </c>
      <c r="K31" s="109"/>
    </row>
    <row r="32" spans="1:11" ht="12.75">
      <c r="A32" s="106" t="s">
        <v>416</v>
      </c>
      <c r="B32" s="107">
        <v>6693</v>
      </c>
      <c r="C32" s="107">
        <v>6324.2</v>
      </c>
      <c r="D32" s="107">
        <v>6412.3</v>
      </c>
      <c r="E32" s="107">
        <v>5416.8</v>
      </c>
      <c r="F32" s="107">
        <v>5153.4</v>
      </c>
      <c r="G32" s="107">
        <v>3774.7</v>
      </c>
      <c r="H32" s="108">
        <f t="shared" si="5"/>
        <v>1.393061573005287</v>
      </c>
      <c r="I32" s="109">
        <f t="shared" si="1"/>
        <v>0.809323173464814</v>
      </c>
      <c r="J32" s="110">
        <f t="shared" si="1"/>
        <v>0.8148698649631574</v>
      </c>
      <c r="K32" s="109"/>
    </row>
    <row r="33" spans="1:11" ht="12.75">
      <c r="A33" s="106" t="s">
        <v>164</v>
      </c>
      <c r="B33" s="107">
        <v>8555.5</v>
      </c>
      <c r="C33" s="107">
        <v>1795</v>
      </c>
      <c r="D33" s="107">
        <v>4926.5</v>
      </c>
      <c r="E33" s="107">
        <v>7143</v>
      </c>
      <c r="F33" s="107">
        <v>1389.9</v>
      </c>
      <c r="G33" s="107">
        <v>3310.2</v>
      </c>
      <c r="H33" s="108">
        <f t="shared" si="5"/>
        <v>174.4568245125348</v>
      </c>
      <c r="I33" s="109">
        <f t="shared" si="1"/>
        <v>0.8349015253345801</v>
      </c>
      <c r="J33" s="110">
        <f t="shared" si="1"/>
        <v>0.7743175487465181</v>
      </c>
      <c r="K33" s="109"/>
    </row>
    <row r="34" spans="1:11" ht="12.75">
      <c r="A34" s="106" t="s">
        <v>165</v>
      </c>
      <c r="B34" s="107">
        <v>3912.3</v>
      </c>
      <c r="C34" s="107">
        <v>3422.4</v>
      </c>
      <c r="D34" s="107">
        <v>2407.9</v>
      </c>
      <c r="E34" s="107">
        <v>2744.3</v>
      </c>
      <c r="F34" s="107">
        <v>2391.1</v>
      </c>
      <c r="G34" s="107">
        <v>1710.3</v>
      </c>
      <c r="H34" s="108">
        <f t="shared" si="5"/>
        <v>-29.642940626460963</v>
      </c>
      <c r="I34" s="109">
        <f t="shared" si="1"/>
        <v>0.7014543874447257</v>
      </c>
      <c r="J34" s="110">
        <f t="shared" si="1"/>
        <v>0.698661757830762</v>
      </c>
      <c r="K34" s="109"/>
    </row>
    <row r="35" spans="1:11" ht="12.75">
      <c r="A35" s="111" t="s">
        <v>166</v>
      </c>
      <c r="B35" s="112">
        <v>2231.3</v>
      </c>
      <c r="C35" s="112">
        <v>1521.5</v>
      </c>
      <c r="D35" s="112">
        <v>2005.9</v>
      </c>
      <c r="E35" s="112">
        <v>2545.5</v>
      </c>
      <c r="F35" s="112">
        <v>1748.2</v>
      </c>
      <c r="G35" s="112">
        <v>1116.1</v>
      </c>
      <c r="H35" s="122">
        <f t="shared" si="5"/>
        <v>31.83700295760763</v>
      </c>
      <c r="I35" s="123">
        <f t="shared" si="1"/>
        <v>1.140814771657778</v>
      </c>
      <c r="J35" s="124">
        <f t="shared" si="1"/>
        <v>1.1489976996385147</v>
      </c>
      <c r="K35" s="109"/>
    </row>
    <row r="36" spans="1:11" ht="12.75">
      <c r="A36" s="128" t="s">
        <v>158</v>
      </c>
      <c r="B36" s="129">
        <f aca="true" t="shared" si="6" ref="B36:G36">SUM(B28:B35)</f>
        <v>116281.40000000001</v>
      </c>
      <c r="C36" s="129">
        <f t="shared" si="6"/>
        <v>62820.9</v>
      </c>
      <c r="D36" s="129">
        <f t="shared" si="6"/>
        <v>75140.69999999998</v>
      </c>
      <c r="E36" s="129">
        <f t="shared" si="6"/>
        <v>106232.2</v>
      </c>
      <c r="F36" s="129">
        <f t="shared" si="6"/>
        <v>59513</v>
      </c>
      <c r="G36" s="129">
        <f t="shared" si="6"/>
        <v>60752.29999999999</v>
      </c>
      <c r="H36" s="115">
        <f t="shared" si="5"/>
        <v>19.610989336351405</v>
      </c>
      <c r="I36" s="116">
        <f t="shared" si="1"/>
        <v>0.9135786118846178</v>
      </c>
      <c r="J36" s="117">
        <f t="shared" si="1"/>
        <v>0.947343957186223</v>
      </c>
      <c r="K36" s="130"/>
    </row>
    <row r="37" spans="1:7" ht="12.75">
      <c r="A37" s="53" t="s">
        <v>523</v>
      </c>
      <c r="B37" s="53"/>
      <c r="C37" s="53"/>
      <c r="D37" s="53"/>
      <c r="E37" s="53"/>
      <c r="F37" s="53"/>
      <c r="G37" s="53"/>
    </row>
    <row r="38" spans="1:11" ht="12.75">
      <c r="A38" s="63" t="s">
        <v>420</v>
      </c>
      <c r="B38" s="63"/>
      <c r="C38" s="63"/>
      <c r="D38" s="63"/>
      <c r="E38" s="63"/>
      <c r="F38" s="63"/>
      <c r="G38" s="63"/>
      <c r="H38" s="63"/>
      <c r="I38" s="63"/>
      <c r="J38" s="63"/>
      <c r="K38" s="77"/>
    </row>
    <row r="42" ht="12.75"/>
  </sheetData>
  <sheetProtection/>
  <mergeCells count="6">
    <mergeCell ref="A1:K1"/>
    <mergeCell ref="B2:F2"/>
    <mergeCell ref="A4:A5"/>
    <mergeCell ref="B4:D4"/>
    <mergeCell ref="E4:G4"/>
    <mergeCell ref="I4:K4"/>
  </mergeCells>
  <printOptions/>
  <pageMargins left="1.2598425196850394" right="0.7086614173228347" top="0.7480314960629921" bottom="0.7480314960629921" header="0.31496062992125984" footer="0.31496062992125984"/>
  <pageSetup horizontalDpi="600" verticalDpi="600" orientation="landscape" paperSize="119" scale="70" r:id="rId2"/>
  <headerFooter>
    <oddFooter>&amp;C&amp;"Arial,Normal"&amp;10 10</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Alicia Canales Meza</cp:lastModifiedBy>
  <cp:lastPrinted>2011-06-09T19:24:39Z</cp:lastPrinted>
  <dcterms:created xsi:type="dcterms:W3CDTF">2011-06-01T19:03:54Z</dcterms:created>
  <dcterms:modified xsi:type="dcterms:W3CDTF">2018-12-28T15:05:57Z</dcterms:modified>
  <cp:category/>
  <cp:version/>
  <cp:contentType/>
  <cp:contentStatus/>
</cp:coreProperties>
</file>